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т. 4.1. сводная таблица данных " sheetId="9" r:id="rId1"/>
  </sheets>
  <definedNames>
    <definedName name="_xlnm._FilterDatabase" localSheetId="0" hidden="1">'т. 4.1. сводная таблица данных '!$A$7:$CS$31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P8" i="9" l="1"/>
  <c r="CP9" i="9"/>
  <c r="CP10" i="9"/>
  <c r="CP11" i="9"/>
  <c r="CP12" i="9"/>
  <c r="CP13" i="9"/>
  <c r="CP14" i="9"/>
  <c r="CP15" i="9"/>
  <c r="CP16" i="9"/>
  <c r="CP17" i="9"/>
  <c r="CP18" i="9"/>
  <c r="CP19" i="9"/>
  <c r="CP20" i="9"/>
  <c r="CP21" i="9"/>
  <c r="CP22" i="9"/>
  <c r="CP23" i="9"/>
  <c r="CP24" i="9"/>
  <c r="CP25" i="9"/>
  <c r="CP26" i="9"/>
  <c r="CP27" i="9"/>
  <c r="CP28" i="9"/>
  <c r="CP29" i="9"/>
  <c r="CP30" i="9"/>
  <c r="CP31" i="9"/>
  <c r="CL8" i="9"/>
  <c r="CL9" i="9"/>
  <c r="CL10" i="9"/>
  <c r="CL11" i="9"/>
  <c r="CL12" i="9"/>
  <c r="CL13" i="9"/>
  <c r="CL14" i="9"/>
  <c r="CL15" i="9"/>
  <c r="CL16" i="9"/>
  <c r="CL17" i="9"/>
  <c r="CL18" i="9"/>
  <c r="CL19" i="9"/>
  <c r="CL20" i="9"/>
  <c r="CL21" i="9"/>
  <c r="CL22" i="9"/>
  <c r="CL23" i="9"/>
  <c r="CL24" i="9"/>
  <c r="CL25" i="9"/>
  <c r="CL26" i="9"/>
  <c r="CL27" i="9"/>
  <c r="CL28" i="9"/>
  <c r="CL29" i="9"/>
  <c r="CL30" i="9"/>
  <c r="CL31" i="9"/>
  <c r="CH8" i="9"/>
  <c r="CH9" i="9"/>
  <c r="CH10" i="9"/>
  <c r="CH11" i="9"/>
  <c r="CH12" i="9"/>
  <c r="CH13" i="9"/>
  <c r="CH14" i="9"/>
  <c r="CH15" i="9"/>
  <c r="CH16" i="9"/>
  <c r="CH17" i="9"/>
  <c r="CH18" i="9"/>
  <c r="CH19" i="9"/>
  <c r="CH20" i="9"/>
  <c r="CH21" i="9"/>
  <c r="CH22" i="9"/>
  <c r="CH23" i="9"/>
  <c r="CH24" i="9"/>
  <c r="CH25" i="9"/>
  <c r="CH26" i="9"/>
  <c r="CH27" i="9"/>
  <c r="CH28" i="9"/>
  <c r="CH29" i="9"/>
  <c r="CH30" i="9"/>
  <c r="CH31" i="9"/>
  <c r="CC8" i="9"/>
  <c r="CC9" i="9"/>
  <c r="CC10" i="9"/>
  <c r="CC11" i="9"/>
  <c r="CC12" i="9"/>
  <c r="CC13" i="9"/>
  <c r="CC14" i="9"/>
  <c r="CC15" i="9"/>
  <c r="CC16" i="9"/>
  <c r="CC17" i="9"/>
  <c r="CC18" i="9"/>
  <c r="CC19" i="9"/>
  <c r="CC20" i="9"/>
  <c r="CC21" i="9"/>
  <c r="CC22" i="9"/>
  <c r="CC23" i="9"/>
  <c r="CC24" i="9"/>
  <c r="CC25" i="9"/>
  <c r="CC26" i="9"/>
  <c r="CC27" i="9"/>
  <c r="CC28" i="9"/>
  <c r="CC29" i="9"/>
  <c r="CC30" i="9"/>
  <c r="CC31" i="9"/>
  <c r="BY8" i="9"/>
  <c r="BY9" i="9"/>
  <c r="BY10" i="9"/>
  <c r="BY11" i="9"/>
  <c r="BY12" i="9"/>
  <c r="BY13" i="9"/>
  <c r="BY14" i="9"/>
  <c r="BY15" i="9"/>
  <c r="BY16" i="9"/>
  <c r="BY17" i="9"/>
  <c r="BY18" i="9"/>
  <c r="BY19" i="9"/>
  <c r="BY20" i="9"/>
  <c r="BY21" i="9"/>
  <c r="BY22" i="9"/>
  <c r="BY23" i="9"/>
  <c r="BY24" i="9"/>
  <c r="BY25" i="9"/>
  <c r="BY26" i="9"/>
  <c r="BY27" i="9"/>
  <c r="BY28" i="9"/>
  <c r="BY29" i="9"/>
  <c r="BY30" i="9"/>
  <c r="BY31" i="9"/>
  <c r="BU8" i="9"/>
  <c r="BU9" i="9"/>
  <c r="BU10" i="9"/>
  <c r="BU11" i="9"/>
  <c r="BU12" i="9"/>
  <c r="BU13" i="9"/>
  <c r="BU14" i="9"/>
  <c r="BU15" i="9"/>
  <c r="BU16" i="9"/>
  <c r="BU17" i="9"/>
  <c r="BU18" i="9"/>
  <c r="BU19" i="9"/>
  <c r="BU20" i="9"/>
  <c r="BU21" i="9"/>
  <c r="BU22" i="9"/>
  <c r="BU23" i="9"/>
  <c r="BU24" i="9"/>
  <c r="BU25" i="9"/>
  <c r="BU26" i="9"/>
  <c r="BU27" i="9"/>
  <c r="BU28" i="9"/>
  <c r="BU29" i="9"/>
  <c r="BU30" i="9"/>
  <c r="BU31" i="9"/>
  <c r="BP8" i="9"/>
  <c r="BB8" i="9" s="1"/>
  <c r="BP9" i="9"/>
  <c r="BB9" i="9" s="1"/>
  <c r="BP10" i="9"/>
  <c r="BB10" i="9" s="1"/>
  <c r="BP11" i="9"/>
  <c r="BB11" i="9" s="1"/>
  <c r="BP12" i="9"/>
  <c r="BB12" i="9" s="1"/>
  <c r="BP13" i="9"/>
  <c r="BB13" i="9" s="1"/>
  <c r="BP14" i="9"/>
  <c r="BB14" i="9" s="1"/>
  <c r="BP15" i="9"/>
  <c r="BB15" i="9" s="1"/>
  <c r="BP16" i="9"/>
  <c r="BB16" i="9" s="1"/>
  <c r="BP17" i="9"/>
  <c r="BB17" i="9" s="1"/>
  <c r="BP18" i="9"/>
  <c r="BB18" i="9" s="1"/>
  <c r="BP19" i="9"/>
  <c r="BB19" i="9" s="1"/>
  <c r="BP20" i="9"/>
  <c r="BB20" i="9" s="1"/>
  <c r="BP21" i="9"/>
  <c r="BB21" i="9" s="1"/>
  <c r="BP22" i="9"/>
  <c r="BB22" i="9" s="1"/>
  <c r="BP23" i="9"/>
  <c r="BB23" i="9" s="1"/>
  <c r="BP24" i="9"/>
  <c r="BB24" i="9" s="1"/>
  <c r="BP25" i="9"/>
  <c r="BB25" i="9" s="1"/>
  <c r="BP26" i="9"/>
  <c r="BB26" i="9" s="1"/>
  <c r="BP27" i="9"/>
  <c r="BB27" i="9" s="1"/>
  <c r="BP28" i="9"/>
  <c r="BB28" i="9" s="1"/>
  <c r="BP29" i="9"/>
  <c r="BB29" i="9" s="1"/>
  <c r="BP30" i="9"/>
  <c r="BB30" i="9" s="1"/>
  <c r="BP31" i="9"/>
  <c r="BB31" i="9" s="1"/>
  <c r="AX8" i="9"/>
  <c r="AP8" i="9" s="1"/>
  <c r="AX9" i="9"/>
  <c r="AP9" i="9" s="1"/>
  <c r="AX10" i="9"/>
  <c r="AP10" i="9" s="1"/>
  <c r="AX11" i="9"/>
  <c r="AP11" i="9" s="1"/>
  <c r="AX12" i="9"/>
  <c r="AP12" i="9" s="1"/>
  <c r="AX13" i="9"/>
  <c r="AP13" i="9" s="1"/>
  <c r="AX14" i="9"/>
  <c r="AP14" i="9" s="1"/>
  <c r="AX15" i="9"/>
  <c r="AP15" i="9" s="1"/>
  <c r="AX16" i="9"/>
  <c r="AP16" i="9" s="1"/>
  <c r="AX17" i="9"/>
  <c r="AP17" i="9" s="1"/>
  <c r="AX18" i="9"/>
  <c r="AP18" i="9" s="1"/>
  <c r="AX19" i="9"/>
  <c r="AP19" i="9" s="1"/>
  <c r="AX20" i="9"/>
  <c r="AP20" i="9" s="1"/>
  <c r="AX21" i="9"/>
  <c r="AP21" i="9" s="1"/>
  <c r="AX22" i="9"/>
  <c r="AP22" i="9" s="1"/>
  <c r="AX23" i="9"/>
  <c r="AP23" i="9" s="1"/>
  <c r="AX24" i="9"/>
  <c r="AP24" i="9" s="1"/>
  <c r="AX25" i="9"/>
  <c r="AP25" i="9" s="1"/>
  <c r="AX26" i="9"/>
  <c r="AP26" i="9" s="1"/>
  <c r="AX27" i="9"/>
  <c r="AP27" i="9" s="1"/>
  <c r="AX28" i="9"/>
  <c r="AP28" i="9" s="1"/>
  <c r="AX29" i="9"/>
  <c r="AP29" i="9" s="1"/>
  <c r="AX30" i="9"/>
  <c r="AP30" i="9" s="1"/>
  <c r="AX31" i="9"/>
  <c r="AP31" i="9" s="1"/>
  <c r="AL8" i="9"/>
  <c r="AL9" i="9"/>
  <c r="AL10" i="9"/>
  <c r="AL11" i="9"/>
  <c r="AL12" i="9"/>
  <c r="AL13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H8" i="9"/>
  <c r="AH9" i="9"/>
  <c r="AH10" i="9"/>
  <c r="AH11" i="9"/>
  <c r="AH12" i="9"/>
  <c r="AH13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G8" i="9"/>
  <c r="F8" i="9" s="1"/>
  <c r="G9" i="9"/>
  <c r="F9" i="9" s="1"/>
  <c r="G10" i="9"/>
  <c r="F10" i="9" s="1"/>
  <c r="G11" i="9"/>
  <c r="F11" i="9" s="1"/>
  <c r="G12" i="9"/>
  <c r="F12" i="9" s="1"/>
  <c r="G13" i="9"/>
  <c r="F13" i="9" s="1"/>
  <c r="G14" i="9"/>
  <c r="F14" i="9" s="1"/>
  <c r="G15" i="9"/>
  <c r="F15" i="9" s="1"/>
  <c r="G16" i="9"/>
  <c r="F16" i="9" s="1"/>
  <c r="G17" i="9"/>
  <c r="F17" i="9" s="1"/>
  <c r="G18" i="9"/>
  <c r="F18" i="9" s="1"/>
  <c r="G19" i="9"/>
  <c r="F19" i="9" s="1"/>
  <c r="G20" i="9"/>
  <c r="F20" i="9" s="1"/>
  <c r="G21" i="9"/>
  <c r="F21" i="9" s="1"/>
  <c r="G22" i="9"/>
  <c r="F22" i="9" s="1"/>
  <c r="G23" i="9"/>
  <c r="F23" i="9" s="1"/>
  <c r="G24" i="9"/>
  <c r="F24" i="9" s="1"/>
  <c r="G25" i="9"/>
  <c r="F25" i="9" s="1"/>
  <c r="G26" i="9"/>
  <c r="F26" i="9" s="1"/>
  <c r="G27" i="9"/>
  <c r="F27" i="9" s="1"/>
  <c r="G28" i="9"/>
  <c r="F28" i="9" s="1"/>
  <c r="G29" i="9"/>
  <c r="F29" i="9" s="1"/>
  <c r="G30" i="9"/>
  <c r="F30" i="9" s="1"/>
  <c r="G31" i="9"/>
  <c r="F31" i="9" s="1"/>
  <c r="BT25" i="9" l="1"/>
  <c r="BT23" i="9"/>
  <c r="BT15" i="9"/>
  <c r="AG29" i="9"/>
  <c r="E29" i="9" s="1"/>
  <c r="AG21" i="9"/>
  <c r="E21" i="9" s="1"/>
  <c r="AG13" i="9"/>
  <c r="E13" i="9" s="1"/>
  <c r="BT20" i="9"/>
  <c r="BT12" i="9"/>
  <c r="BT27" i="9"/>
  <c r="BT31" i="9"/>
  <c r="BT11" i="9"/>
  <c r="BT16" i="9"/>
  <c r="BT8" i="9"/>
  <c r="BT28" i="9"/>
  <c r="BT22" i="9"/>
  <c r="BT14" i="9"/>
  <c r="BT29" i="9"/>
  <c r="BT13" i="9"/>
  <c r="CG31" i="9"/>
  <c r="CG25" i="9"/>
  <c r="CG17" i="9"/>
  <c r="CG9" i="9"/>
  <c r="CG23" i="9"/>
  <c r="CG15" i="9"/>
  <c r="AG24" i="9"/>
  <c r="E24" i="9" s="1"/>
  <c r="AG16" i="9"/>
  <c r="E16" i="9" s="1"/>
  <c r="AG8" i="9"/>
  <c r="E8" i="9" s="1"/>
  <c r="BT17" i="9"/>
  <c r="BT9" i="9"/>
  <c r="BT19" i="9"/>
  <c r="CG29" i="9"/>
  <c r="CG21" i="9"/>
  <c r="CG13" i="9"/>
  <c r="AG31" i="9"/>
  <c r="E31" i="9" s="1"/>
  <c r="AG25" i="9"/>
  <c r="E25" i="9" s="1"/>
  <c r="AG17" i="9"/>
  <c r="E17" i="9" s="1"/>
  <c r="AG9" i="9"/>
  <c r="E9" i="9" s="1"/>
  <c r="AG30" i="9"/>
  <c r="E30" i="9" s="1"/>
  <c r="AG22" i="9"/>
  <c r="E22" i="9" s="1"/>
  <c r="AG14" i="9"/>
  <c r="E14" i="9" s="1"/>
  <c r="BT30" i="9"/>
  <c r="BT24" i="9"/>
  <c r="CG28" i="9"/>
  <c r="CG20" i="9"/>
  <c r="CG12" i="9"/>
  <c r="CG27" i="9"/>
  <c r="CG19" i="9"/>
  <c r="CG11" i="9"/>
  <c r="BT21" i="9"/>
  <c r="CG30" i="9"/>
  <c r="CG22" i="9"/>
  <c r="CG14" i="9"/>
  <c r="CG24" i="9"/>
  <c r="CG16" i="9"/>
  <c r="CG8" i="9"/>
  <c r="CG26" i="9"/>
  <c r="CG18" i="9"/>
  <c r="CG10" i="9"/>
  <c r="BT18" i="9"/>
  <c r="BT26" i="9"/>
  <c r="BT10" i="9"/>
  <c r="AG23" i="9"/>
  <c r="E23" i="9" s="1"/>
  <c r="AG15" i="9"/>
  <c r="E15" i="9" s="1"/>
  <c r="AG28" i="9"/>
  <c r="E28" i="9" s="1"/>
  <c r="AG20" i="9"/>
  <c r="E20" i="9" s="1"/>
  <c r="AG12" i="9"/>
  <c r="E12" i="9" s="1"/>
  <c r="AG27" i="9"/>
  <c r="E27" i="9" s="1"/>
  <c r="AG19" i="9"/>
  <c r="E19" i="9" s="1"/>
  <c r="AG11" i="9"/>
  <c r="E11" i="9" s="1"/>
  <c r="AG26" i="9"/>
  <c r="E26" i="9" s="1"/>
  <c r="AG18" i="9"/>
  <c r="E18" i="9" s="1"/>
  <c r="AG10" i="9"/>
  <c r="E10" i="9" s="1"/>
  <c r="D25" i="9" l="1"/>
  <c r="D13" i="9"/>
  <c r="D31" i="9"/>
  <c r="D17" i="9"/>
  <c r="D29" i="9"/>
  <c r="D15" i="9"/>
  <c r="D22" i="9"/>
  <c r="D19" i="9"/>
  <c r="D9" i="9"/>
  <c r="D27" i="9"/>
  <c r="D18" i="9"/>
  <c r="D24" i="9"/>
  <c r="D21" i="9"/>
  <c r="D20" i="9"/>
  <c r="D23" i="9"/>
  <c r="D14" i="9"/>
  <c r="D11" i="9"/>
  <c r="D30" i="9"/>
  <c r="D12" i="9"/>
  <c r="D28" i="9"/>
  <c r="D8" i="9"/>
  <c r="D16" i="9"/>
  <c r="D26" i="9"/>
  <c r="D10" i="9"/>
</calcChain>
</file>

<file path=xl/sharedStrings.xml><?xml version="1.0" encoding="utf-8"?>
<sst xmlns="http://schemas.openxmlformats.org/spreadsheetml/2006/main" count="173" uniqueCount="102">
  <si>
    <t>№</t>
  </si>
  <si>
    <t>Показатели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</si>
  <si>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</t>
  </si>
  <si>
    <t>1.3.1. удовлетворенность открытостью, полнотой и доступностью информации о деятельности организации, размещенной на информационных стендах</t>
  </si>
  <si>
    <t>1.3.2. удовлетворенность открытостью, полнотой и доступностью информации о деятельности организации, размещенной на на сайте организации</t>
  </si>
  <si>
    <t xml:space="preserve">2 - критерий комфортности условий предоставлений услуг </t>
  </si>
  <si>
    <t>4 - критерий доброжелательности, вежливости работников организации</t>
  </si>
  <si>
    <t>5 - критерий удовлетворенности условиями оказания услуг</t>
  </si>
  <si>
    <t xml:space="preserve">1 - критерий открытости и доступности информации об организации </t>
  </si>
  <si>
    <t>3 - критерий доступности услуг для инвалидов</t>
  </si>
  <si>
    <t>Учреждения</t>
  </si>
  <si>
    <t>Интегральное значение в части показателей, характеризующих общий критерий оценки</t>
  </si>
  <si>
    <t xml:space="preserve"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 </t>
  </si>
  <si>
    <t>2.1. Обеспечение в организации комфортных условий для предоставления услуг</t>
  </si>
  <si>
    <t>3.1. Оборудование территории, прилегающей к организации, и ее помещений с учетом доступности для инвалидов</t>
  </si>
  <si>
    <t>3.2. Обеспечение в организации условий доступности, позволяющих инвалидам получать услуги наравне с другими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</si>
  <si>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</t>
  </si>
  <si>
    <t>По совокупности учреждений, включенных в перечень организаций, подлежащих независимой оценке</t>
  </si>
  <si>
    <r>
      <t>1.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полное и сокращенное наименование организации культуры, почтовый адрес, контактные телефоны и адреса электронной почты</t>
    </r>
  </si>
  <si>
    <t>2. место нахождения организации культуры и ее филиалов (при наличии)</t>
  </si>
  <si>
    <t>3. дата создания организации культуры, сведения об учредителе/учредителях, контактные телефоны, адрес сайта, адреса электронной почты учредителя/учредителей</t>
  </si>
  <si>
    <r>
      <t xml:space="preserve">4. 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структура и органы управления организации культуры; фамилии, имена, отчества и должности руководителей организации культуры, ее структурных подразделений и филиалов (при их наличии), контактные телефоны, адреса сайтов структурных подразделений (при наличии), адреса электронной почты (при наличии)</t>
    </r>
  </si>
  <si>
    <t>5.   режим, график работы организации культуры</t>
  </si>
  <si>
    <r>
      <t>6.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виды предоставляемых услуг организацией культуры; перечень оказываемых платных услуг (при наличии)*; цены (тарифы) на услуги (при наличии платных услуг), копии документов о порядке предоставления услуг за плату, нормативных правовых актов, устанавливающих цены (тарифы) на услуги (при наличии платных услуг)*</t>
    </r>
  </si>
  <si>
    <r>
      <t>7.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информация о планируемых мероприятиях (анонсы, афиши, акции), новости, события</t>
    </r>
  </si>
  <si>
    <r>
      <t>8.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результаты независимой оценки качества условий оказания услуг, план по устранению недостатков, выявленных по итогам независимой оценки качества и отчет по устранению недостатков, выявленных по итогам независимой оценки качества</t>
    </r>
  </si>
  <si>
    <r>
      <t>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полное и сокращенное наименование организации культуры, почтовый адрес, контактные телефоны и адреса электронной почты</t>
    </r>
  </si>
  <si>
    <r>
      <t>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место нахождения организации культуры и ее филиалов (при наличии)</t>
    </r>
  </si>
  <si>
    <r>
      <t>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режим, график работы организации культуры</t>
    </r>
  </si>
  <si>
    <r>
      <t>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материально-техническое обеспечение предоставления услуг</t>
    </r>
  </si>
  <si>
    <r>
      <t>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 xml:space="preserve"> копия плана финансово-хозяйственной деятельности организации культуры, утвержденного в установленном законодательством Российской Федерации порядке, или бюджетной сметы (информация об объеме предоставляемых услуг)</t>
    </r>
  </si>
  <si>
    <r>
      <t>10.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>информация о планируемых мероприятиях (анонсы, афиши, акции), новости, события</t>
    </r>
  </si>
  <si>
    <r>
      <t>11.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результаты независимой оценки качества условий оказания услуг, планы по улучшению  качества работы организации культуры (по устранению недостатков, выявленных по итогам независимой оценки качества) и отчеты их выполнения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</si>
  <si>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контактный телефон организации для получения консультаций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</si>
  <si>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 xml:space="preserve">адрес электронной почты организации для получения консультаций 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</si>
  <si>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комфортной зоны отдыха (ожидания)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</si>
  <si>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и понятность навигации внутри организации</t>
    </r>
  </si>
  <si>
    <r>
      <t>3.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и доступность питьевой воды</t>
    </r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</si>
  <si>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санитарно-гигиенических помещений и их и удовлетворительное состояние</t>
    </r>
  </si>
  <si>
    <r>
      <t>5.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санитарное состояние помещений организаций</t>
    </r>
  </si>
  <si>
    <r>
      <t>6.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возможность бронирования услуги/доступность записи на получение услуги (по телефону, с использованием сети "Интернет" на официальном сайте организации, при личном посещении и пр.)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</si>
  <si>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оборудование входных групп пандусами/подъемными платформами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</si>
  <si>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выделенных стоянок для автотранспортных средств инвалидов</t>
    </r>
  </si>
  <si>
    <r>
      <t>3.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адаптированных лифтов, поручней, расширенных дверных проемов</t>
    </r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</si>
  <si>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кнопки вызова персонала, сменных кресел-колясок, альтернативного пути движения в случае установки на входе рамочных металлоискателей</t>
    </r>
  </si>
  <si>
    <r>
      <t>5.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специально оборудованных санитарно-гигиенических помещений в организации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</si>
  <si>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дублирование для инвалидов по слуху и зрению звуковой и зрительной информации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</si>
  <si>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дублирование надписей, знаков и иной текстовой и графической информации знаками, выполненными рельефно-точечным шрифтом Брайля</t>
    </r>
  </si>
  <si>
    <r>
      <t>3.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возможность предоставления инвалидам по слуху (слуху и зрению) услуг сурдопереводчика (тифлосурдопереводчика)</t>
    </r>
  </si>
  <si>
    <r>
      <t>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виды предоставляемых услуг организацией культуры. Перечень оказываемых платных услуг (при наличии); цены (тарифы) на услуги (при наличии платных услуг), копии документов о порядке предоставления услуг за плату, нормативных правовых актов, устанавливающих цены (тарифы) на услуги (при наличии платных услуг)</t>
    </r>
  </si>
  <si>
    <t>значение показателя</t>
  </si>
  <si>
    <t>5.2. Доля получателей услуг, удовлетворенных графиком работы организации</t>
  </si>
  <si>
    <t xml:space="preserve">5.3. Доля получателей услуг, удовлетворенных в целом условиями оказания услуг в организации </t>
  </si>
  <si>
    <t xml:space="preserve">5.1. Доля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</t>
  </si>
  <si>
    <t xml:space="preserve"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</t>
  </si>
  <si>
    <t xml:space="preserve"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</t>
  </si>
  <si>
    <t>3.3. Доля получателей услуг, удовлетворенных доступностью услуг для инвалидов</t>
  </si>
  <si>
    <t>удовлетворен полностью</t>
  </si>
  <si>
    <t>удовлетворен</t>
  </si>
  <si>
    <t>не удовлетворен</t>
  </si>
  <si>
    <t>1.1.2. Соответствие информации о деятельности организации, размещенной на официальном сайте организации в  сети «Интернет» требованиям приказа Минкультуры РФ № 277</t>
  </si>
  <si>
    <t>1.1.1. Соответствие информации о деятельности организации, размещенной на информационных стендах в помещении необходимым требованиям</t>
  </si>
  <si>
    <t xml:space="preserve"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 </t>
  </si>
  <si>
    <t>2.3. Доля получателей услуг, удовлетворенных комфортностью условий предоставления услуг</t>
  </si>
  <si>
    <t>Таблица 4.1. Общий свод организаций культуры по интегральным значениям,  общих критериям и показателям</t>
  </si>
  <si>
    <r>
      <t>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дата создания организации культуры, сведения об учредителе/учредителях, контактные телефоны, адрес сайта, адреса электронной почты учредителя/учредителей</t>
    </r>
  </si>
  <si>
    <r>
      <t>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учредительные документы (копия устава организации культуры, свидетельство о государственной регистрации, решения учредителя о создании организации культуры и назначении ее руководителя, положения о филиалах и представительствах (при наличии))</t>
    </r>
  </si>
  <si>
    <r>
      <t>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структура и органы управления организации культуры; фамилии, имена, отчества и должности руководителей организации культуры, ее  структурных подразделений и филиалов (при их наличии), контактные телефоны, адреса сайтов структурных подразделений (при наличии), адреса электронной почты</t>
    </r>
  </si>
  <si>
    <r>
      <t>3.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>электронные сервисы (форма для подачи электронного обращения/жалобы/предложения, получения консультации по оказываемым услугам и иных) или раздела официального сайта «Часто задаваемые вопросы»</t>
    </r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</si>
  <si>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альтернативной версии официального сайта организации в сети "Интернет" для инвалидов по зрению</t>
    </r>
  </si>
  <si>
    <t>5.   компетентность работы персонала с посетителями-инвалидами, помощь, оказываемая работниками организации, прошедшими необходимое обучение (инструктирование) (возможность сопровождения работниками организации)</t>
  </si>
  <si>
    <t>6. наличие возможности предоставления услуги в дистанционном режиме или на дому</t>
  </si>
  <si>
    <t>Значение по совокупности общих критериев в части показателей, характеризующих общие критерии оценки</t>
  </si>
  <si>
    <t>Значение в части показателей, характеризующих общий критерий оценки</t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</si>
  <si>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обеспечение технической возможности выражения получателем услуг мнения о качестве оказания услуг (наличие анкеты для опроса, гиперссылки или QR-кода для перехода на нее)</t>
    </r>
  </si>
  <si>
    <t>Муниципальное казённое учреждение культуры «Борцовский культурно- досуговый центр»</t>
  </si>
  <si>
    <t>Муниципальное казённое учреждение культуры «Буготакский культурно­досуговый центр»</t>
  </si>
  <si>
    <t>Муниципальное казённое учреждение культуры «Вассинский культурно­досуговый центр»</t>
  </si>
  <si>
    <t>Муниципальное бюджетное учреждение культуры «Горновский культурно- досуговый центр»</t>
  </si>
  <si>
    <t>Муниципальное казённое учреждение культуры города Тогучина «Городской культурно­досуговый центр»</t>
  </si>
  <si>
    <t>Муниципальное казённое учреждение культуры «Гутовский культурно­досуговый центр»</t>
  </si>
  <si>
    <t>Муниципальное казённое учреждение культуры «Зареченский культурно - досуговый центр»</t>
  </si>
  <si>
    <t>Муниципальное казённое учреждение культуры «Завьяловский культурно - досуговый центр»</t>
  </si>
  <si>
    <t>Муниципальное казённое учреждение культуры «Киикский культурно­досуговый центр»</t>
  </si>
  <si>
    <t>Муниципальное казённое учреждение культуры «Кировский культурно­досуговый центр»</t>
  </si>
  <si>
    <t>Муниципальное казённое учреждение культуры «Ключевской культурно­досуговый центр»</t>
  </si>
  <si>
    <t>Муниципальное казённое учреждение культуры «Коуракский культурно­досуговый центр»</t>
  </si>
  <si>
    <t>Муниципальное казённое учреждение культуры «Кудринский культурно­досуговый центр»</t>
  </si>
  <si>
    <t>Муниципальное казённое учреждение культуры «Лебедевский культурно­досуговый центр»</t>
  </si>
  <si>
    <t>Муниципальное казённое учреждение культуры «Лекарственовский культурно­досуговый центр»</t>
  </si>
  <si>
    <t>Муниципальное казённое учреждение культуры «Нечаевский культурно­досуговый центр»</t>
  </si>
  <si>
    <t>Муниципальное казённое учреждение культуры «Степногутовский культурно­досуговый центр»</t>
  </si>
  <si>
    <t>Муниципальное казённое учреждение культуры «Сурковский культурно- досуговый центр»</t>
  </si>
  <si>
    <t>Муниципальное казённое учреждение культуры культурно- досуговый центр «Темп»</t>
  </si>
  <si>
    <t>Муниципальное бюджетное учреждение культуры Тогучинского района «Тогучинский культурно- досуговый центр»</t>
  </si>
  <si>
    <t>Муниципальное казённое учреждение культуры «Усть-Каменский культурно- досуговый центр»</t>
  </si>
  <si>
    <t>Муниципальное казённое учреждение культуры «Чемской культурно- досуговый центр»</t>
  </si>
  <si>
    <t>Муниципальное казённое учреждение культуры «Шахтинский культурно- досуговый центр»</t>
  </si>
  <si>
    <t>Муниципальное бюджетное учреждение культуры Тогучинского района "Тогучинская централизованная библиотечная система"</t>
  </si>
  <si>
    <t>таблица 4 Сводная таблица собранных и расчетных данных об условиях оказания услуг организациями культуры Новосибирской области для независимой оценки качества в 2024 году</t>
  </si>
  <si>
    <t>Тогучинский</t>
  </si>
  <si>
    <t> Тогучинский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</si>
</sst>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DAEEF3"/>
      </patternFill>
    </fill>
    <fill>
      <patternFill patternType="solid">
        <fgColor rgb="FFDAEEF3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B7DEE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11">
    <xf numFmtId="0" fontId="0" fillId="0" borderId="0" xfId="0"/>
    <xf numFmtId="0" fontId="0" fillId="0" borderId="0" xfId="0" applyAlignment="1"/>
    <xf numFmtId="2" fontId="2" fillId="5" borderId="1" xfId="0" applyNumberFormat="1" applyFont="1" applyFill="1" applyBorder="1" applyAlignment="1">
      <alignment horizontal="right" wrapText="1"/>
    </xf>
    <xf numFmtId="2" fontId="2" fillId="5" borderId="3" xfId="0" applyNumberFormat="1" applyFont="1" applyFill="1" applyBorder="1" applyAlignment="1">
      <alignment horizontal="right" wrapText="1"/>
    </xf>
    <xf numFmtId="0" fontId="0" fillId="8" borderId="1" xfId="0" applyFill="1" applyBorder="1"/>
    <xf numFmtId="0" fontId="2" fillId="4" borderId="5" xfId="0" applyFont="1" applyFill="1" applyBorder="1" applyAlignment="1">
      <alignment horizontal="center" vertical="center" textRotation="90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textRotation="90" wrapText="1"/>
    </xf>
    <xf numFmtId="0" fontId="8" fillId="7" borderId="1" xfId="0" applyFont="1" applyFill="1" applyBorder="1" applyAlignment="1">
      <alignment horizontal="center" vertical="center" textRotation="90" wrapText="1"/>
    </xf>
    <xf numFmtId="0" fontId="1" fillId="7" borderId="1" xfId="0" applyFont="1" applyFill="1" applyBorder="1" applyAlignment="1">
      <alignment horizontal="center" vertical="center" textRotation="90" wrapText="1"/>
    </xf>
    <xf numFmtId="0" fontId="1" fillId="7" borderId="3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9" borderId="4" xfId="0" applyFont="1" applyFill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wrapText="1"/>
    </xf>
    <xf numFmtId="2" fontId="2" fillId="5" borderId="3" xfId="0" applyNumberFormat="1" applyFont="1" applyFill="1" applyBorder="1" applyAlignment="1">
      <alignment horizont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" fontId="2" fillId="4" borderId="5" xfId="0" applyNumberFormat="1" applyFont="1" applyFill="1" applyBorder="1" applyAlignment="1">
      <alignment horizontal="center" vertical="center" textRotation="90" wrapText="1"/>
    </xf>
    <xf numFmtId="1" fontId="2" fillId="5" borderId="1" xfId="0" applyNumberFormat="1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 wrapText="1"/>
    </xf>
    <xf numFmtId="2" fontId="2" fillId="5" borderId="4" xfId="0" applyNumberFormat="1" applyFont="1" applyFill="1" applyBorder="1" applyAlignment="1">
      <alignment horizontal="right" wrapText="1"/>
    </xf>
    <xf numFmtId="0" fontId="1" fillId="7" borderId="12" xfId="0" applyFont="1" applyFill="1" applyBorder="1" applyAlignment="1">
      <alignment horizontal="center" vertical="center" textRotation="90"/>
    </xf>
    <xf numFmtId="2" fontId="2" fillId="5" borderId="6" xfId="0" applyNumberFormat="1" applyFont="1" applyFill="1" applyBorder="1" applyAlignment="1">
      <alignment horizontal="right" wrapText="1"/>
    </xf>
    <xf numFmtId="0" fontId="2" fillId="4" borderId="15" xfId="0" applyFont="1" applyFill="1" applyBorder="1" applyAlignment="1">
      <alignment horizontal="center" vertical="center" textRotation="90" wrapText="1"/>
    </xf>
    <xf numFmtId="2" fontId="2" fillId="5" borderId="15" xfId="0" applyNumberFormat="1" applyFont="1" applyFill="1" applyBorder="1" applyAlignment="1">
      <alignment horizontal="right" wrapText="1"/>
    </xf>
    <xf numFmtId="0" fontId="1" fillId="7" borderId="10" xfId="0" applyFont="1" applyFill="1" applyBorder="1" applyAlignment="1">
      <alignment horizontal="center" vertical="center" textRotation="90"/>
    </xf>
    <xf numFmtId="0" fontId="0" fillId="8" borderId="6" xfId="0" applyFill="1" applyBorder="1"/>
    <xf numFmtId="0" fontId="1" fillId="7" borderId="4" xfId="0" applyFont="1" applyFill="1" applyBorder="1" applyAlignment="1">
      <alignment horizontal="center" vertical="center" textRotation="90" wrapText="1"/>
    </xf>
    <xf numFmtId="0" fontId="1" fillId="7" borderId="6" xfId="0" applyFont="1" applyFill="1" applyBorder="1" applyAlignment="1">
      <alignment horizontal="center" vertical="center" textRotation="90"/>
    </xf>
    <xf numFmtId="2" fontId="2" fillId="5" borderId="4" xfId="0" applyNumberFormat="1" applyFont="1" applyFill="1" applyBorder="1" applyAlignment="1">
      <alignment horizontal="center" wrapText="1"/>
    </xf>
    <xf numFmtId="2" fontId="2" fillId="5" borderId="6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vertical="center"/>
    </xf>
    <xf numFmtId="2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164" fontId="13" fillId="0" borderId="1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wrapText="1"/>
    </xf>
    <xf numFmtId="0" fontId="2" fillId="5" borderId="6" xfId="0" applyFont="1" applyFill="1" applyBorder="1" applyAlignment="1">
      <alignment wrapText="1"/>
    </xf>
    <xf numFmtId="0" fontId="1" fillId="2" borderId="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wrapText="1"/>
    </xf>
    <xf numFmtId="0" fontId="13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textRotation="90" wrapText="1"/>
    </xf>
    <xf numFmtId="0" fontId="2" fillId="4" borderId="7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center" vertical="center" textRotation="90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0" xfId="0" applyFont="1" applyFill="1" applyBorder="1" applyAlignment="1">
      <alignment horizontal="center" vertical="center" textRotation="90" wrapText="1"/>
    </xf>
    <xf numFmtId="0" fontId="2" fillId="3" borderId="14" xfId="0" applyFont="1" applyFill="1" applyBorder="1" applyAlignment="1">
      <alignment horizontal="center" vertical="center" textRotation="90" wrapText="1"/>
    </xf>
    <xf numFmtId="0" fontId="4" fillId="4" borderId="10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8" fillId="0" borderId="5" xfId="0" applyFont="1" applyBorder="1" applyAlignment="1"/>
    <xf numFmtId="0" fontId="8" fillId="0" borderId="6" xfId="0" applyFont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13" fillId="10" borderId="1" xfId="0" applyNumberFormat="1" applyFont="1" applyFill="1" applyBorder="1" applyAlignment="1">
      <alignment horizontal="center" vertical="center" wrapText="1"/>
    </xf>
    <xf numFmtId="164" fontId="13" fillId="10" borderId="1" xfId="0" applyNumberFormat="1" applyFont="1" applyFill="1" applyBorder="1" applyAlignment="1">
      <alignment horizontal="center" vertical="center" wrapText="1"/>
    </xf>
    <xf numFmtId="1" fontId="13" fillId="10" borderId="1" xfId="0" applyNumberFormat="1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/>
    </xf>
    <xf numFmtId="1" fontId="13" fillId="10" borderId="1" xfId="0" applyNumberFormat="1" applyFont="1" applyFill="1" applyBorder="1" applyAlignment="1">
      <alignment horizontal="center" vertical="center" wrapText="1"/>
    </xf>
    <xf numFmtId="164" fontId="13" fillId="10" borderId="1" xfId="0" applyNumberFormat="1" applyFont="1" applyFill="1" applyBorder="1" applyAlignment="1">
      <alignment horizontal="center" vertical="center"/>
    </xf>
    <xf numFmtId="0" fontId="13" fillId="10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DAEEF3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31"/>
  <sheetViews>
    <sheetView tabSelected="1" topLeftCell="C16" zoomScale="85" zoomScaleNormal="85" workbookViewId="0">
      <selection activeCell="D27" sqref="D27:CW27"/>
    </sheetView>
  </sheetViews>
  <sheetFormatPr defaultRowHeight="14.25" customHeight="1" x14ac:dyDescent="0.25"/>
  <cols>
    <col min="1" max="1" width="5.5703125" style="41" customWidth="1"/>
    <col min="2" max="2" width="33.5703125" style="41" customWidth="1"/>
    <col min="3" max="3" width="102.140625" style="46" customWidth="1"/>
    <col min="4" max="4" width="17.140625" style="41" customWidth="1"/>
    <col min="5" max="5" width="8.5703125" style="41" customWidth="1"/>
    <col min="6" max="6" width="11.7109375" style="41" customWidth="1"/>
    <col min="7" max="7" width="7.7109375" style="41" customWidth="1"/>
    <col min="8" max="15" width="5.140625" style="41" customWidth="1"/>
    <col min="16" max="27" width="6.42578125" style="41" customWidth="1"/>
    <col min="28" max="28" width="7.7109375" style="41" customWidth="1"/>
    <col min="29" max="32" width="5.42578125" style="41" customWidth="1"/>
    <col min="33" max="33" width="17.140625" style="41" customWidth="1"/>
    <col min="34" max="34" width="11.140625" style="41" customWidth="1"/>
    <col min="35" max="41" width="10.7109375" style="41" customWidth="1"/>
    <col min="42" max="42" width="7.7109375" style="41" customWidth="1"/>
    <col min="43" max="43" width="7.7109375" style="45" customWidth="1"/>
    <col min="44" max="44" width="7.7109375" style="41" customWidth="1"/>
    <col min="45" max="46" width="6.85546875" style="41" customWidth="1"/>
    <col min="47" max="66" width="7.7109375" style="41" customWidth="1"/>
    <col min="67" max="67" width="14.42578125" style="41" customWidth="1"/>
    <col min="68" max="97" width="7.7109375" style="41" customWidth="1"/>
    <col min="98" max="16384" width="9.140625" style="41"/>
  </cols>
  <sheetData>
    <row r="1" spans="1:97" customFormat="1" ht="14.25" customHeight="1" x14ac:dyDescent="0.25">
      <c r="A1" s="35" t="s">
        <v>99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</row>
    <row r="2" spans="1:97" s="1" customFormat="1" ht="14.25" customHeight="1" x14ac:dyDescent="0.25">
      <c r="A2" s="63" t="s">
        <v>0</v>
      </c>
      <c r="B2" s="48"/>
      <c r="C2" s="71" t="s">
        <v>10</v>
      </c>
      <c r="D2" s="97" t="s">
        <v>64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9"/>
      <c r="CR2" s="99"/>
      <c r="CS2" s="100"/>
    </row>
    <row r="3" spans="1:97" s="1" customFormat="1" ht="14.25" customHeight="1" x14ac:dyDescent="0.25">
      <c r="A3" s="63"/>
      <c r="B3" s="49"/>
      <c r="C3" s="72"/>
      <c r="D3" s="68" t="s">
        <v>72</v>
      </c>
      <c r="E3" s="91" t="s">
        <v>8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3"/>
      <c r="AN3" s="93"/>
      <c r="AO3" s="94"/>
      <c r="AP3" s="91" t="s">
        <v>5</v>
      </c>
      <c r="AQ3" s="92"/>
      <c r="AR3" s="92"/>
      <c r="AS3" s="92"/>
      <c r="AT3" s="92"/>
      <c r="AU3" s="92"/>
      <c r="AV3" s="92"/>
      <c r="AW3" s="92"/>
      <c r="AX3" s="92"/>
      <c r="AY3" s="93"/>
      <c r="AZ3" s="93"/>
      <c r="BA3" s="94"/>
      <c r="BB3" s="91" t="s">
        <v>9</v>
      </c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3"/>
      <c r="BR3" s="93"/>
      <c r="BS3" s="94"/>
      <c r="BT3" s="91" t="s">
        <v>6</v>
      </c>
      <c r="BU3" s="92"/>
      <c r="BV3" s="92"/>
      <c r="BW3" s="92"/>
      <c r="BX3" s="92"/>
      <c r="BY3" s="92"/>
      <c r="BZ3" s="92"/>
      <c r="CA3" s="92"/>
      <c r="CB3" s="92"/>
      <c r="CC3" s="92"/>
      <c r="CD3" s="93"/>
      <c r="CE3" s="93"/>
      <c r="CF3" s="94"/>
      <c r="CG3" s="91" t="s">
        <v>7</v>
      </c>
      <c r="CH3" s="92"/>
      <c r="CI3" s="92"/>
      <c r="CJ3" s="92"/>
      <c r="CK3" s="92"/>
      <c r="CL3" s="92"/>
      <c r="CM3" s="92"/>
      <c r="CN3" s="92"/>
      <c r="CO3" s="92"/>
      <c r="CP3" s="92"/>
      <c r="CQ3" s="99"/>
      <c r="CR3" s="99"/>
      <c r="CS3" s="100"/>
    </row>
    <row r="4" spans="1:97" customFormat="1" ht="14.25" customHeight="1" x14ac:dyDescent="0.25">
      <c r="A4" s="63"/>
      <c r="B4" s="49"/>
      <c r="C4" s="72"/>
      <c r="D4" s="69"/>
      <c r="E4" s="95" t="s">
        <v>1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3"/>
      <c r="AN4" s="93"/>
      <c r="AO4" s="94"/>
      <c r="AP4" s="95" t="s">
        <v>1</v>
      </c>
      <c r="AQ4" s="96"/>
      <c r="AR4" s="96"/>
      <c r="AS4" s="96"/>
      <c r="AT4" s="96"/>
      <c r="AU4" s="96"/>
      <c r="AV4" s="96"/>
      <c r="AW4" s="96"/>
      <c r="AX4" s="96"/>
      <c r="AY4" s="93"/>
      <c r="AZ4" s="93"/>
      <c r="BA4" s="94"/>
      <c r="BB4" s="101" t="s">
        <v>1</v>
      </c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2"/>
      <c r="BR4" s="102"/>
      <c r="BS4" s="102"/>
      <c r="BT4" s="95" t="s">
        <v>1</v>
      </c>
      <c r="BU4" s="96"/>
      <c r="BV4" s="96"/>
      <c r="BW4" s="96"/>
      <c r="BX4" s="96"/>
      <c r="BY4" s="96"/>
      <c r="BZ4" s="96"/>
      <c r="CA4" s="96"/>
      <c r="CB4" s="96"/>
      <c r="CC4" s="96"/>
      <c r="CD4" s="93"/>
      <c r="CE4" s="93"/>
      <c r="CF4" s="94"/>
      <c r="CG4" s="95" t="s">
        <v>1</v>
      </c>
      <c r="CH4" s="96"/>
      <c r="CI4" s="96"/>
      <c r="CJ4" s="96"/>
      <c r="CK4" s="96"/>
      <c r="CL4" s="96"/>
      <c r="CM4" s="96"/>
      <c r="CN4" s="96"/>
      <c r="CO4" s="96"/>
      <c r="CP4" s="96"/>
      <c r="CQ4" s="99"/>
      <c r="CR4" s="99"/>
      <c r="CS4" s="100"/>
    </row>
    <row r="5" spans="1:97" customFormat="1" ht="14.25" customHeight="1" x14ac:dyDescent="0.25">
      <c r="A5" s="63"/>
      <c r="B5" s="49"/>
      <c r="C5" s="72"/>
      <c r="D5" s="69"/>
      <c r="E5" s="66" t="s">
        <v>73</v>
      </c>
      <c r="F5" s="64" t="s">
        <v>2</v>
      </c>
      <c r="G5" s="57" t="s">
        <v>61</v>
      </c>
      <c r="H5" s="58"/>
      <c r="I5" s="58"/>
      <c r="J5" s="58"/>
      <c r="K5" s="58"/>
      <c r="L5" s="58"/>
      <c r="M5" s="58"/>
      <c r="N5" s="58"/>
      <c r="O5" s="59"/>
      <c r="P5" s="60" t="s">
        <v>60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62"/>
      <c r="AB5" s="60" t="s">
        <v>12</v>
      </c>
      <c r="AC5" s="61"/>
      <c r="AD5" s="61"/>
      <c r="AE5" s="61"/>
      <c r="AF5" s="61"/>
      <c r="AG5" s="87" t="s">
        <v>62</v>
      </c>
      <c r="AH5" s="88" t="s">
        <v>3</v>
      </c>
      <c r="AI5" s="89"/>
      <c r="AJ5" s="89"/>
      <c r="AK5" s="90"/>
      <c r="AL5" s="88" t="s">
        <v>4</v>
      </c>
      <c r="AM5" s="89"/>
      <c r="AN5" s="89"/>
      <c r="AO5" s="90"/>
      <c r="AP5" s="66" t="s">
        <v>73</v>
      </c>
      <c r="AQ5" s="81" t="s">
        <v>13</v>
      </c>
      <c r="AR5" s="82"/>
      <c r="AS5" s="82"/>
      <c r="AT5" s="82"/>
      <c r="AU5" s="82"/>
      <c r="AV5" s="82"/>
      <c r="AW5" s="83"/>
      <c r="AX5" s="84" t="s">
        <v>63</v>
      </c>
      <c r="AY5" s="85"/>
      <c r="AZ5" s="85"/>
      <c r="BA5" s="86"/>
      <c r="BB5" s="78" t="s">
        <v>11</v>
      </c>
      <c r="BC5" s="77" t="s">
        <v>14</v>
      </c>
      <c r="BD5" s="77"/>
      <c r="BE5" s="77"/>
      <c r="BF5" s="77"/>
      <c r="BG5" s="77"/>
      <c r="BH5" s="77"/>
      <c r="BI5" s="77" t="s">
        <v>15</v>
      </c>
      <c r="BJ5" s="77"/>
      <c r="BK5" s="77"/>
      <c r="BL5" s="77"/>
      <c r="BM5" s="77"/>
      <c r="BN5" s="77"/>
      <c r="BO5" s="77"/>
      <c r="BP5" s="77" t="s">
        <v>56</v>
      </c>
      <c r="BQ5" s="77"/>
      <c r="BR5" s="77"/>
      <c r="BS5" s="77"/>
      <c r="BT5" s="79" t="s">
        <v>73</v>
      </c>
      <c r="BU5" s="74" t="s">
        <v>55</v>
      </c>
      <c r="BV5" s="75"/>
      <c r="BW5" s="75"/>
      <c r="BX5" s="76"/>
      <c r="BY5" s="74" t="s">
        <v>54</v>
      </c>
      <c r="BZ5" s="75"/>
      <c r="CA5" s="75"/>
      <c r="CB5" s="76"/>
      <c r="CC5" s="74" t="s">
        <v>16</v>
      </c>
      <c r="CD5" s="75"/>
      <c r="CE5" s="75"/>
      <c r="CF5" s="76"/>
      <c r="CG5" s="79" t="s">
        <v>73</v>
      </c>
      <c r="CH5" s="74" t="s">
        <v>53</v>
      </c>
      <c r="CI5" s="75"/>
      <c r="CJ5" s="75"/>
      <c r="CK5" s="76"/>
      <c r="CL5" s="74" t="s">
        <v>51</v>
      </c>
      <c r="CM5" s="75"/>
      <c r="CN5" s="75"/>
      <c r="CO5" s="76"/>
      <c r="CP5" s="74" t="s">
        <v>52</v>
      </c>
      <c r="CQ5" s="75"/>
      <c r="CR5" s="75"/>
      <c r="CS5" s="76"/>
    </row>
    <row r="6" spans="1:97" s="13" customFormat="1" ht="222" customHeight="1" x14ac:dyDescent="0.25">
      <c r="A6" s="12"/>
      <c r="B6" s="52"/>
      <c r="C6" s="73"/>
      <c r="D6" s="70"/>
      <c r="E6" s="67"/>
      <c r="F6" s="65"/>
      <c r="G6" s="6" t="s">
        <v>50</v>
      </c>
      <c r="H6" s="7" t="s">
        <v>18</v>
      </c>
      <c r="I6" s="7" t="s">
        <v>19</v>
      </c>
      <c r="J6" s="7" t="s">
        <v>20</v>
      </c>
      <c r="K6" s="7" t="s">
        <v>21</v>
      </c>
      <c r="L6" s="7" t="s">
        <v>22</v>
      </c>
      <c r="M6" s="7" t="s">
        <v>23</v>
      </c>
      <c r="N6" s="7" t="s">
        <v>24</v>
      </c>
      <c r="O6" s="7" t="s">
        <v>25</v>
      </c>
      <c r="P6" s="5" t="s">
        <v>50</v>
      </c>
      <c r="Q6" s="8" t="s">
        <v>26</v>
      </c>
      <c r="R6" s="8" t="s">
        <v>27</v>
      </c>
      <c r="S6" s="8" t="s">
        <v>65</v>
      </c>
      <c r="T6" s="8" t="s">
        <v>66</v>
      </c>
      <c r="U6" s="8" t="s">
        <v>67</v>
      </c>
      <c r="V6" s="8" t="s">
        <v>28</v>
      </c>
      <c r="W6" s="8" t="s">
        <v>49</v>
      </c>
      <c r="X6" s="8" t="s">
        <v>29</v>
      </c>
      <c r="Y6" s="8" t="s">
        <v>30</v>
      </c>
      <c r="Z6" s="8" t="s">
        <v>31</v>
      </c>
      <c r="AA6" s="9" t="s">
        <v>32</v>
      </c>
      <c r="AB6" s="5" t="s">
        <v>50</v>
      </c>
      <c r="AC6" s="10" t="s">
        <v>33</v>
      </c>
      <c r="AD6" s="10" t="s">
        <v>34</v>
      </c>
      <c r="AE6" s="10" t="s">
        <v>68</v>
      </c>
      <c r="AF6" s="14" t="s">
        <v>74</v>
      </c>
      <c r="AG6" s="87"/>
      <c r="AH6" s="27" t="s">
        <v>50</v>
      </c>
      <c r="AI6" s="25" t="s">
        <v>57</v>
      </c>
      <c r="AJ6" s="11" t="s">
        <v>58</v>
      </c>
      <c r="AK6" s="29" t="s">
        <v>59</v>
      </c>
      <c r="AL6" s="27" t="s">
        <v>50</v>
      </c>
      <c r="AM6" s="25" t="s">
        <v>57</v>
      </c>
      <c r="AN6" s="11" t="s">
        <v>58</v>
      </c>
      <c r="AO6" s="11" t="s">
        <v>59</v>
      </c>
      <c r="AP6" s="67"/>
      <c r="AQ6" s="20" t="s">
        <v>50</v>
      </c>
      <c r="AR6" s="10" t="s">
        <v>35</v>
      </c>
      <c r="AS6" s="10" t="s">
        <v>36</v>
      </c>
      <c r="AT6" s="10" t="s">
        <v>37</v>
      </c>
      <c r="AU6" s="10" t="s">
        <v>38</v>
      </c>
      <c r="AV6" s="10" t="s">
        <v>39</v>
      </c>
      <c r="AW6" s="31" t="s">
        <v>40</v>
      </c>
      <c r="AX6" s="27" t="s">
        <v>50</v>
      </c>
      <c r="AY6" s="25" t="s">
        <v>57</v>
      </c>
      <c r="AZ6" s="11" t="s">
        <v>58</v>
      </c>
      <c r="BA6" s="11" t="s">
        <v>59</v>
      </c>
      <c r="BB6" s="78"/>
      <c r="BC6" s="23" t="s">
        <v>50</v>
      </c>
      <c r="BD6" s="10" t="s">
        <v>41</v>
      </c>
      <c r="BE6" s="10" t="s">
        <v>42</v>
      </c>
      <c r="BF6" s="10" t="s">
        <v>43</v>
      </c>
      <c r="BG6" s="10" t="s">
        <v>44</v>
      </c>
      <c r="BH6" s="10" t="s">
        <v>45</v>
      </c>
      <c r="BI6" s="23" t="s">
        <v>50</v>
      </c>
      <c r="BJ6" s="10" t="s">
        <v>46</v>
      </c>
      <c r="BK6" s="10" t="s">
        <v>47</v>
      </c>
      <c r="BL6" s="10" t="s">
        <v>48</v>
      </c>
      <c r="BM6" s="10" t="s">
        <v>69</v>
      </c>
      <c r="BN6" s="10" t="s">
        <v>70</v>
      </c>
      <c r="BO6" s="31" t="s">
        <v>71</v>
      </c>
      <c r="BP6" s="27" t="s">
        <v>50</v>
      </c>
      <c r="BQ6" s="32" t="s">
        <v>57</v>
      </c>
      <c r="BR6" s="22" t="s">
        <v>58</v>
      </c>
      <c r="BS6" s="22" t="s">
        <v>59</v>
      </c>
      <c r="BT6" s="80"/>
      <c r="BU6" s="27" t="s">
        <v>50</v>
      </c>
      <c r="BV6" s="25" t="s">
        <v>57</v>
      </c>
      <c r="BW6" s="11" t="s">
        <v>58</v>
      </c>
      <c r="BX6" s="29" t="s">
        <v>59</v>
      </c>
      <c r="BY6" s="27" t="s">
        <v>50</v>
      </c>
      <c r="BZ6" s="25" t="s">
        <v>57</v>
      </c>
      <c r="CA6" s="11" t="s">
        <v>58</v>
      </c>
      <c r="CB6" s="29" t="s">
        <v>59</v>
      </c>
      <c r="CC6" s="27" t="s">
        <v>50</v>
      </c>
      <c r="CD6" s="25" t="s">
        <v>57</v>
      </c>
      <c r="CE6" s="11" t="s">
        <v>58</v>
      </c>
      <c r="CF6" s="11" t="s">
        <v>59</v>
      </c>
      <c r="CG6" s="80"/>
      <c r="CH6" s="27" t="s">
        <v>50</v>
      </c>
      <c r="CI6" s="25" t="s">
        <v>57</v>
      </c>
      <c r="CJ6" s="11" t="s">
        <v>58</v>
      </c>
      <c r="CK6" s="29" t="s">
        <v>59</v>
      </c>
      <c r="CL6" s="27" t="s">
        <v>50</v>
      </c>
      <c r="CM6" s="25" t="s">
        <v>57</v>
      </c>
      <c r="CN6" s="11" t="s">
        <v>58</v>
      </c>
      <c r="CO6" s="29" t="s">
        <v>59</v>
      </c>
      <c r="CP6" s="27" t="s">
        <v>50</v>
      </c>
      <c r="CQ6" s="25" t="s">
        <v>57</v>
      </c>
      <c r="CR6" s="11" t="s">
        <v>58</v>
      </c>
      <c r="CS6" s="11" t="s">
        <v>59</v>
      </c>
    </row>
    <row r="7" spans="1:97" customFormat="1" ht="39.75" customHeight="1" x14ac:dyDescent="0.25">
      <c r="A7" s="50"/>
      <c r="B7" s="53"/>
      <c r="C7" s="51" t="s">
        <v>17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7"/>
      <c r="Q7" s="16"/>
      <c r="R7" s="16"/>
      <c r="S7" s="16"/>
      <c r="T7" s="17"/>
      <c r="U7" s="17"/>
      <c r="V7" s="17"/>
      <c r="W7" s="16"/>
      <c r="X7" s="16"/>
      <c r="Y7" s="16"/>
      <c r="Z7" s="16"/>
      <c r="AA7" s="16"/>
      <c r="AB7" s="16"/>
      <c r="AC7" s="17"/>
      <c r="AD7" s="17"/>
      <c r="AE7" s="17"/>
      <c r="AF7" s="16"/>
      <c r="AG7" s="24"/>
      <c r="AH7" s="28"/>
      <c r="AI7" s="34"/>
      <c r="AJ7" s="16"/>
      <c r="AK7" s="33"/>
      <c r="AL7" s="28"/>
      <c r="AM7" s="26"/>
      <c r="AN7" s="2"/>
      <c r="AO7" s="2"/>
      <c r="AP7" s="2"/>
      <c r="AQ7" s="21"/>
      <c r="AR7" s="3"/>
      <c r="AS7" s="3"/>
      <c r="AT7" s="3"/>
      <c r="AU7" s="2"/>
      <c r="AV7" s="2"/>
      <c r="AW7" s="24"/>
      <c r="AX7" s="28"/>
      <c r="AY7" s="26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4"/>
      <c r="BP7" s="28"/>
      <c r="BQ7" s="26"/>
      <c r="BR7" s="2"/>
      <c r="BS7" s="2"/>
      <c r="BT7" s="24"/>
      <c r="BU7" s="28"/>
      <c r="BV7" s="26"/>
      <c r="BW7" s="2"/>
      <c r="BX7" s="24"/>
      <c r="BY7" s="28"/>
      <c r="BZ7" s="26"/>
      <c r="CA7" s="2"/>
      <c r="CB7" s="24"/>
      <c r="CC7" s="28"/>
      <c r="CD7" s="26"/>
      <c r="CE7" s="2"/>
      <c r="CF7" s="2"/>
      <c r="CG7" s="24"/>
      <c r="CH7" s="28"/>
      <c r="CI7" s="26"/>
      <c r="CJ7" s="2"/>
      <c r="CK7" s="24"/>
      <c r="CL7" s="28"/>
      <c r="CM7" s="26"/>
      <c r="CN7" s="2"/>
      <c r="CO7" s="24"/>
      <c r="CP7" s="28"/>
      <c r="CQ7" s="30"/>
      <c r="CR7" s="4"/>
      <c r="CS7" s="4"/>
    </row>
    <row r="8" spans="1:97" ht="28.5" customHeight="1" x14ac:dyDescent="0.25">
      <c r="A8" s="15">
        <v>111</v>
      </c>
      <c r="B8" s="15" t="s">
        <v>100</v>
      </c>
      <c r="C8" s="40" t="s">
        <v>75</v>
      </c>
      <c r="D8" s="36">
        <f t="shared" ref="D8:D30" si="0">(E8+AP8+BB8+BT8+CG8)/5</f>
        <v>86.927272727272722</v>
      </c>
      <c r="E8" s="36">
        <f t="shared" ref="E8:E30" si="1">(F8*0.3)+(AB8*0.3)+(AG8*0.4)</f>
        <v>98.63636363636364</v>
      </c>
      <c r="F8" s="36">
        <f t="shared" ref="F8:F30" si="2">(G8+P8)/2</f>
        <v>95.454545454545453</v>
      </c>
      <c r="G8" s="19">
        <f t="shared" ref="G8:G30" si="3">((H8+I8+J8+K8+L8+M8+N8+O8)/8)*100</f>
        <v>100</v>
      </c>
      <c r="H8" s="42">
        <v>1</v>
      </c>
      <c r="I8" s="42">
        <v>1</v>
      </c>
      <c r="J8" s="42">
        <v>1</v>
      </c>
      <c r="K8" s="42">
        <v>1</v>
      </c>
      <c r="L8" s="42">
        <v>1</v>
      </c>
      <c r="M8" s="42">
        <v>1</v>
      </c>
      <c r="N8" s="42">
        <v>1</v>
      </c>
      <c r="O8" s="42">
        <v>1</v>
      </c>
      <c r="P8" s="15">
        <v>90.909090909090907</v>
      </c>
      <c r="Q8" s="37">
        <v>1</v>
      </c>
      <c r="R8" s="37">
        <v>1</v>
      </c>
      <c r="S8" s="37">
        <v>1</v>
      </c>
      <c r="T8" s="37">
        <v>1</v>
      </c>
      <c r="U8" s="37">
        <v>1</v>
      </c>
      <c r="V8" s="37">
        <v>1</v>
      </c>
      <c r="W8" s="38">
        <v>1</v>
      </c>
      <c r="X8" s="37">
        <v>1</v>
      </c>
      <c r="Y8" s="37">
        <v>0</v>
      </c>
      <c r="Z8" s="37">
        <v>1</v>
      </c>
      <c r="AA8" s="37">
        <v>1</v>
      </c>
      <c r="AB8" s="18">
        <v>100</v>
      </c>
      <c r="AC8" s="37">
        <v>1</v>
      </c>
      <c r="AD8" s="37">
        <v>1</v>
      </c>
      <c r="AE8" s="37">
        <v>1</v>
      </c>
      <c r="AF8" s="37">
        <v>1</v>
      </c>
      <c r="AG8" s="19">
        <f t="shared" ref="AG8:AG26" si="4">(AH8+AL8)/2</f>
        <v>100</v>
      </c>
      <c r="AH8" s="47">
        <f t="shared" ref="AH8:AH26" si="5">(AI8+AJ8)/(AK8+AJ8+AI8)*100</f>
        <v>100</v>
      </c>
      <c r="AI8" s="42">
        <v>151</v>
      </c>
      <c r="AJ8" s="42">
        <v>60</v>
      </c>
      <c r="AK8" s="42">
        <v>0</v>
      </c>
      <c r="AL8" s="19">
        <f t="shared" ref="AL8:AL26" si="6">(AM8+AN8)/(AO8+AN8+AM8)*100</f>
        <v>100</v>
      </c>
      <c r="AM8" s="42">
        <v>121</v>
      </c>
      <c r="AN8" s="42">
        <v>90</v>
      </c>
      <c r="AO8" s="42">
        <v>0</v>
      </c>
      <c r="AP8" s="36">
        <f t="shared" ref="AP8:AP26" si="7">(AQ8+AX8)/2</f>
        <v>80</v>
      </c>
      <c r="AQ8" s="18">
        <v>60</v>
      </c>
      <c r="AR8" s="42">
        <v>0</v>
      </c>
      <c r="AS8" s="42">
        <v>0</v>
      </c>
      <c r="AT8" s="42">
        <v>1</v>
      </c>
      <c r="AU8" s="42">
        <v>1</v>
      </c>
      <c r="AV8" s="42">
        <v>1</v>
      </c>
      <c r="AW8" s="42">
        <v>0</v>
      </c>
      <c r="AX8" s="19">
        <f t="shared" ref="AX8:AX26" si="8">(AY8+AZ8)/(BA8+AZ8+AY8)*100</f>
        <v>100</v>
      </c>
      <c r="AY8" s="42">
        <v>118</v>
      </c>
      <c r="AZ8" s="42">
        <v>93</v>
      </c>
      <c r="BA8" s="42">
        <v>0</v>
      </c>
      <c r="BB8" s="36">
        <f t="shared" ref="BB8:BB26" si="9">(BC8*0.3)+(BI8*0.4)+(BP8*0.3)</f>
        <v>56</v>
      </c>
      <c r="BC8" s="18">
        <v>60</v>
      </c>
      <c r="BD8" s="43">
        <v>1</v>
      </c>
      <c r="BE8" s="43">
        <v>1</v>
      </c>
      <c r="BF8" s="43">
        <v>0</v>
      </c>
      <c r="BG8" s="43">
        <v>1</v>
      </c>
      <c r="BH8" s="43">
        <v>0</v>
      </c>
      <c r="BI8" s="18">
        <v>20</v>
      </c>
      <c r="BJ8" s="43">
        <v>0</v>
      </c>
      <c r="BK8" s="43">
        <v>0</v>
      </c>
      <c r="BL8" s="43">
        <v>0</v>
      </c>
      <c r="BM8" s="38">
        <v>1</v>
      </c>
      <c r="BN8" s="43">
        <v>0</v>
      </c>
      <c r="BO8" s="43">
        <v>0</v>
      </c>
      <c r="BP8" s="19">
        <f t="shared" ref="BP8:BP27" si="10">(BQ8+BR8)/(BS8+BR8+BQ8)*100</f>
        <v>100</v>
      </c>
      <c r="BQ8" s="42">
        <v>9</v>
      </c>
      <c r="BR8" s="42">
        <v>13</v>
      </c>
      <c r="BS8" s="42">
        <v>0</v>
      </c>
      <c r="BT8" s="36">
        <f t="shared" ref="BT8:BT26" si="11">(BU8*0.4)+(BY8*0.4)+(CC8*0.2)</f>
        <v>100</v>
      </c>
      <c r="BU8" s="19">
        <f t="shared" ref="BU8:BU26" si="12">(BV8+BW8)/(BX8+BW8+BV8)*100</f>
        <v>100</v>
      </c>
      <c r="BV8" s="42">
        <v>138</v>
      </c>
      <c r="BW8" s="42">
        <v>73</v>
      </c>
      <c r="BX8" s="42">
        <v>0</v>
      </c>
      <c r="BY8" s="19">
        <f t="shared" ref="BY8:BY26" si="13">(BZ8+CA8)/(CB8+CA8+BZ8)*100</f>
        <v>100</v>
      </c>
      <c r="BZ8" s="42">
        <v>167</v>
      </c>
      <c r="CA8" s="42">
        <v>44</v>
      </c>
      <c r="CB8" s="42">
        <v>0</v>
      </c>
      <c r="CC8" s="19">
        <f t="shared" ref="CC8:CC26" si="14">(CD8+CE8)/(CF8+CE8+CD8)*100</f>
        <v>100</v>
      </c>
      <c r="CD8" s="42">
        <v>152</v>
      </c>
      <c r="CE8" s="42">
        <v>59</v>
      </c>
      <c r="CF8" s="42">
        <v>0</v>
      </c>
      <c r="CG8" s="36">
        <f t="shared" ref="CG8:CG26" si="15">(CH8*0.3)+(CL8*0.2)+(CP8*0.5)</f>
        <v>100</v>
      </c>
      <c r="CH8" s="19">
        <f t="shared" ref="CH8:CH26" si="16">(CI8+CJ8)/(CK8+CJ8+CI8)*100</f>
        <v>100</v>
      </c>
      <c r="CI8" s="42">
        <v>147</v>
      </c>
      <c r="CJ8" s="42">
        <v>64</v>
      </c>
      <c r="CK8" s="42">
        <v>0</v>
      </c>
      <c r="CL8" s="19">
        <f t="shared" ref="CL8:CL26" si="17">(CM8+CN8)/(CO8+CN8+CM8)*100</f>
        <v>100</v>
      </c>
      <c r="CM8" s="42">
        <v>157</v>
      </c>
      <c r="CN8" s="42">
        <v>54</v>
      </c>
      <c r="CO8" s="42">
        <v>0</v>
      </c>
      <c r="CP8" s="19">
        <f t="shared" ref="CP8:CP26" si="18">(CQ8+CR8)/(CS8+CR8+CQ8)*100</f>
        <v>100</v>
      </c>
      <c r="CQ8" s="42">
        <v>148</v>
      </c>
      <c r="CR8" s="42">
        <v>63</v>
      </c>
      <c r="CS8" s="42">
        <v>0</v>
      </c>
    </row>
    <row r="9" spans="1:97" ht="25.5" customHeight="1" x14ac:dyDescent="0.25">
      <c r="A9" s="15">
        <v>112</v>
      </c>
      <c r="B9" s="15" t="s">
        <v>100</v>
      </c>
      <c r="C9" s="40" t="s">
        <v>76</v>
      </c>
      <c r="D9" s="36">
        <f t="shared" si="0"/>
        <v>88.101956898687135</v>
      </c>
      <c r="E9" s="36">
        <f t="shared" si="1"/>
        <v>97.163735447114192</v>
      </c>
      <c r="F9" s="36">
        <f t="shared" si="2"/>
        <v>90.909090909090907</v>
      </c>
      <c r="G9" s="19">
        <f t="shared" si="3"/>
        <v>100</v>
      </c>
      <c r="H9" s="42">
        <v>1</v>
      </c>
      <c r="I9" s="42">
        <v>1</v>
      </c>
      <c r="J9" s="42">
        <v>1</v>
      </c>
      <c r="K9" s="42">
        <v>1</v>
      </c>
      <c r="L9" s="42">
        <v>1</v>
      </c>
      <c r="M9" s="42">
        <v>1</v>
      </c>
      <c r="N9" s="42">
        <v>1</v>
      </c>
      <c r="O9" s="42">
        <v>1</v>
      </c>
      <c r="P9" s="15">
        <v>81.818181818181827</v>
      </c>
      <c r="Q9" s="37">
        <v>1</v>
      </c>
      <c r="R9" s="37">
        <v>1</v>
      </c>
      <c r="S9" s="37">
        <v>1</v>
      </c>
      <c r="T9" s="37">
        <v>1</v>
      </c>
      <c r="U9" s="37">
        <v>1</v>
      </c>
      <c r="V9" s="37">
        <v>1</v>
      </c>
      <c r="W9" s="38">
        <v>1</v>
      </c>
      <c r="X9" s="37">
        <v>0</v>
      </c>
      <c r="Y9" s="37">
        <v>0</v>
      </c>
      <c r="Z9" s="37">
        <v>1</v>
      </c>
      <c r="AA9" s="37">
        <v>1</v>
      </c>
      <c r="AB9" s="18">
        <v>100</v>
      </c>
      <c r="AC9" s="37">
        <v>1</v>
      </c>
      <c r="AD9" s="37">
        <v>1</v>
      </c>
      <c r="AE9" s="37">
        <v>1</v>
      </c>
      <c r="AF9" s="37">
        <v>1</v>
      </c>
      <c r="AG9" s="19">
        <f t="shared" si="4"/>
        <v>99.727520435967293</v>
      </c>
      <c r="AH9" s="47">
        <f t="shared" si="5"/>
        <v>99.727520435967293</v>
      </c>
      <c r="AI9" s="42">
        <v>149</v>
      </c>
      <c r="AJ9" s="42">
        <v>217</v>
      </c>
      <c r="AK9" s="42">
        <v>1</v>
      </c>
      <c r="AL9" s="19">
        <f t="shared" si="6"/>
        <v>99.727520435967293</v>
      </c>
      <c r="AM9" s="42">
        <v>137</v>
      </c>
      <c r="AN9" s="42">
        <v>229</v>
      </c>
      <c r="AO9" s="42">
        <v>1</v>
      </c>
      <c r="AP9" s="36">
        <f t="shared" si="7"/>
        <v>99.863760217983639</v>
      </c>
      <c r="AQ9" s="18">
        <v>100</v>
      </c>
      <c r="AR9" s="42">
        <v>1</v>
      </c>
      <c r="AS9" s="42">
        <v>1</v>
      </c>
      <c r="AT9" s="42">
        <v>1</v>
      </c>
      <c r="AU9" s="42">
        <v>1</v>
      </c>
      <c r="AV9" s="42">
        <v>1</v>
      </c>
      <c r="AW9" s="42">
        <v>1</v>
      </c>
      <c r="AX9" s="19">
        <f t="shared" si="8"/>
        <v>99.727520435967293</v>
      </c>
      <c r="AY9" s="42">
        <v>144</v>
      </c>
      <c r="AZ9" s="42">
        <v>222</v>
      </c>
      <c r="BA9" s="42">
        <v>1</v>
      </c>
      <c r="BB9" s="36">
        <f t="shared" si="9"/>
        <v>44</v>
      </c>
      <c r="BC9" s="18">
        <v>20</v>
      </c>
      <c r="BD9" s="43">
        <v>1</v>
      </c>
      <c r="BE9" s="43">
        <v>0</v>
      </c>
      <c r="BF9" s="43">
        <v>0</v>
      </c>
      <c r="BG9" s="43">
        <v>0</v>
      </c>
      <c r="BH9" s="43">
        <v>0</v>
      </c>
      <c r="BI9" s="18">
        <v>20</v>
      </c>
      <c r="BJ9" s="43">
        <v>0</v>
      </c>
      <c r="BK9" s="43">
        <v>0</v>
      </c>
      <c r="BL9" s="43">
        <v>0</v>
      </c>
      <c r="BM9" s="38">
        <v>1</v>
      </c>
      <c r="BN9" s="43">
        <v>0</v>
      </c>
      <c r="BO9" s="43">
        <v>0</v>
      </c>
      <c r="BP9" s="19">
        <f t="shared" si="10"/>
        <v>100</v>
      </c>
      <c r="BQ9" s="42">
        <v>40</v>
      </c>
      <c r="BR9" s="42">
        <v>22</v>
      </c>
      <c r="BS9" s="42">
        <v>0</v>
      </c>
      <c r="BT9" s="36">
        <f t="shared" si="11"/>
        <v>99.945504087193456</v>
      </c>
      <c r="BU9" s="19">
        <f t="shared" si="12"/>
        <v>100</v>
      </c>
      <c r="BV9" s="42">
        <v>134</v>
      </c>
      <c r="BW9" s="42">
        <v>233</v>
      </c>
      <c r="BX9" s="42">
        <v>0</v>
      </c>
      <c r="BY9" s="19">
        <f t="shared" si="13"/>
        <v>100</v>
      </c>
      <c r="BZ9" s="42">
        <v>137</v>
      </c>
      <c r="CA9" s="42">
        <v>230</v>
      </c>
      <c r="CB9" s="42">
        <v>0</v>
      </c>
      <c r="CC9" s="19">
        <f t="shared" si="14"/>
        <v>99.727520435967293</v>
      </c>
      <c r="CD9" s="42">
        <v>142</v>
      </c>
      <c r="CE9" s="42">
        <v>224</v>
      </c>
      <c r="CF9" s="42">
        <v>1</v>
      </c>
      <c r="CG9" s="36">
        <f t="shared" si="15"/>
        <v>99.536784741144416</v>
      </c>
      <c r="CH9" s="19">
        <f t="shared" si="16"/>
        <v>99.727520435967293</v>
      </c>
      <c r="CI9" s="42">
        <v>156</v>
      </c>
      <c r="CJ9" s="42">
        <v>210</v>
      </c>
      <c r="CK9" s="42">
        <v>1</v>
      </c>
      <c r="CL9" s="19">
        <f t="shared" si="17"/>
        <v>99.455040871934614</v>
      </c>
      <c r="CM9" s="42">
        <v>141</v>
      </c>
      <c r="CN9" s="42">
        <v>224</v>
      </c>
      <c r="CO9" s="42">
        <v>2</v>
      </c>
      <c r="CP9" s="19">
        <f t="shared" si="18"/>
        <v>99.455040871934614</v>
      </c>
      <c r="CQ9" s="42">
        <v>146</v>
      </c>
      <c r="CR9" s="42">
        <v>219</v>
      </c>
      <c r="CS9" s="42">
        <v>2</v>
      </c>
    </row>
    <row r="10" spans="1:97" ht="30" customHeight="1" x14ac:dyDescent="0.25">
      <c r="A10" s="15">
        <v>113</v>
      </c>
      <c r="B10" s="15" t="s">
        <v>100</v>
      </c>
      <c r="C10" s="40" t="s">
        <v>77</v>
      </c>
      <c r="D10" s="36">
        <f t="shared" si="0"/>
        <v>92.315194346289758</v>
      </c>
      <c r="E10" s="36">
        <f t="shared" si="1"/>
        <v>99.929328621908127</v>
      </c>
      <c r="F10" s="36">
        <f t="shared" si="2"/>
        <v>100</v>
      </c>
      <c r="G10" s="19">
        <f t="shared" si="3"/>
        <v>100</v>
      </c>
      <c r="H10" s="42">
        <v>1</v>
      </c>
      <c r="I10" s="42">
        <v>1</v>
      </c>
      <c r="J10" s="42">
        <v>1</v>
      </c>
      <c r="K10" s="42">
        <v>1</v>
      </c>
      <c r="L10" s="42">
        <v>1</v>
      </c>
      <c r="M10" s="42">
        <v>1</v>
      </c>
      <c r="N10" s="42">
        <v>1</v>
      </c>
      <c r="O10" s="42">
        <v>1</v>
      </c>
      <c r="P10" s="15">
        <v>100</v>
      </c>
      <c r="Q10" s="37">
        <v>1</v>
      </c>
      <c r="R10" s="37">
        <v>1</v>
      </c>
      <c r="S10" s="37">
        <v>1</v>
      </c>
      <c r="T10" s="37">
        <v>1</v>
      </c>
      <c r="U10" s="37">
        <v>1</v>
      </c>
      <c r="V10" s="37">
        <v>1</v>
      </c>
      <c r="W10" s="38">
        <v>1</v>
      </c>
      <c r="X10" s="37">
        <v>1</v>
      </c>
      <c r="Y10" s="37">
        <v>1</v>
      </c>
      <c r="Z10" s="37">
        <v>1</v>
      </c>
      <c r="AA10" s="37">
        <v>1</v>
      </c>
      <c r="AB10" s="18">
        <v>100</v>
      </c>
      <c r="AC10" s="37">
        <v>1</v>
      </c>
      <c r="AD10" s="37">
        <v>1</v>
      </c>
      <c r="AE10" s="37">
        <v>1</v>
      </c>
      <c r="AF10" s="37">
        <v>1</v>
      </c>
      <c r="AG10" s="19">
        <f t="shared" si="4"/>
        <v>99.823321554770317</v>
      </c>
      <c r="AH10" s="47">
        <f t="shared" si="5"/>
        <v>100</v>
      </c>
      <c r="AI10" s="42">
        <v>224</v>
      </c>
      <c r="AJ10" s="42">
        <v>59</v>
      </c>
      <c r="AK10" s="42">
        <v>0</v>
      </c>
      <c r="AL10" s="19">
        <f t="shared" si="6"/>
        <v>99.646643109540634</v>
      </c>
      <c r="AM10" s="42">
        <v>180</v>
      </c>
      <c r="AN10" s="42">
        <v>102</v>
      </c>
      <c r="AO10" s="42">
        <v>1</v>
      </c>
      <c r="AP10" s="36">
        <f t="shared" si="7"/>
        <v>89.646643109540634</v>
      </c>
      <c r="AQ10" s="18">
        <v>80</v>
      </c>
      <c r="AR10" s="42">
        <v>1</v>
      </c>
      <c r="AS10" s="42">
        <v>1</v>
      </c>
      <c r="AT10" s="42">
        <v>1</v>
      </c>
      <c r="AU10" s="42">
        <v>1</v>
      </c>
      <c r="AV10" s="42">
        <v>1</v>
      </c>
      <c r="AW10" s="42">
        <v>1</v>
      </c>
      <c r="AX10" s="19">
        <f t="shared" si="8"/>
        <v>99.293286219081267</v>
      </c>
      <c r="AY10" s="42">
        <v>181</v>
      </c>
      <c r="AZ10" s="42">
        <v>100</v>
      </c>
      <c r="BA10" s="42">
        <v>2</v>
      </c>
      <c r="BB10" s="36">
        <f t="shared" si="9"/>
        <v>72</v>
      </c>
      <c r="BC10" s="18">
        <v>60</v>
      </c>
      <c r="BD10" s="43">
        <v>1</v>
      </c>
      <c r="BE10" s="43">
        <v>0</v>
      </c>
      <c r="BF10" s="43">
        <v>0</v>
      </c>
      <c r="BG10" s="43">
        <v>1</v>
      </c>
      <c r="BH10" s="43">
        <v>1</v>
      </c>
      <c r="BI10" s="18">
        <v>60</v>
      </c>
      <c r="BJ10" s="43">
        <v>0</v>
      </c>
      <c r="BK10" s="43">
        <v>0</v>
      </c>
      <c r="BL10" s="43">
        <v>0</v>
      </c>
      <c r="BM10" s="38">
        <v>1</v>
      </c>
      <c r="BN10" s="43">
        <v>1</v>
      </c>
      <c r="BO10" s="43">
        <v>1</v>
      </c>
      <c r="BP10" s="19">
        <f t="shared" si="10"/>
        <v>100</v>
      </c>
      <c r="BQ10" s="42">
        <v>38</v>
      </c>
      <c r="BR10" s="42">
        <v>12</v>
      </c>
      <c r="BS10" s="42">
        <v>0</v>
      </c>
      <c r="BT10" s="36">
        <f t="shared" si="11"/>
        <v>100</v>
      </c>
      <c r="BU10" s="19">
        <f t="shared" si="12"/>
        <v>100</v>
      </c>
      <c r="BV10" s="42">
        <v>193</v>
      </c>
      <c r="BW10" s="42">
        <v>90</v>
      </c>
      <c r="BX10" s="42">
        <v>0</v>
      </c>
      <c r="BY10" s="19">
        <f t="shared" si="13"/>
        <v>100</v>
      </c>
      <c r="BZ10" s="42">
        <v>191</v>
      </c>
      <c r="CA10" s="42">
        <v>92</v>
      </c>
      <c r="CB10" s="42">
        <v>0</v>
      </c>
      <c r="CC10" s="19">
        <f t="shared" si="14"/>
        <v>100</v>
      </c>
      <c r="CD10" s="42">
        <v>186</v>
      </c>
      <c r="CE10" s="42">
        <v>97</v>
      </c>
      <c r="CF10" s="42">
        <v>0</v>
      </c>
      <c r="CG10" s="36">
        <f t="shared" si="15"/>
        <v>100</v>
      </c>
      <c r="CH10" s="19">
        <f t="shared" si="16"/>
        <v>100</v>
      </c>
      <c r="CI10" s="42">
        <v>207</v>
      </c>
      <c r="CJ10" s="42">
        <v>76</v>
      </c>
      <c r="CK10" s="42">
        <v>0</v>
      </c>
      <c r="CL10" s="19">
        <f t="shared" si="17"/>
        <v>100</v>
      </c>
      <c r="CM10" s="42">
        <v>189</v>
      </c>
      <c r="CN10" s="42">
        <v>94</v>
      </c>
      <c r="CO10" s="42">
        <v>0</v>
      </c>
      <c r="CP10" s="19">
        <f t="shared" si="18"/>
        <v>100</v>
      </c>
      <c r="CQ10" s="42">
        <v>178</v>
      </c>
      <c r="CR10" s="42">
        <v>105</v>
      </c>
      <c r="CS10" s="42">
        <v>0</v>
      </c>
    </row>
    <row r="11" spans="1:97" ht="24.75" customHeight="1" x14ac:dyDescent="0.25">
      <c r="A11" s="15">
        <v>114</v>
      </c>
      <c r="B11" s="15" t="s">
        <v>100</v>
      </c>
      <c r="C11" s="40" t="s">
        <v>78</v>
      </c>
      <c r="D11" s="36">
        <f t="shared" si="0"/>
        <v>94.001949420442571</v>
      </c>
      <c r="E11" s="36">
        <f t="shared" si="1"/>
        <v>99.520547945205493</v>
      </c>
      <c r="F11" s="36">
        <f t="shared" si="2"/>
        <v>100</v>
      </c>
      <c r="G11" s="19">
        <f t="shared" si="3"/>
        <v>100</v>
      </c>
      <c r="H11" s="42">
        <v>1</v>
      </c>
      <c r="I11" s="42">
        <v>1</v>
      </c>
      <c r="J11" s="42">
        <v>1</v>
      </c>
      <c r="K11" s="42">
        <v>1</v>
      </c>
      <c r="L11" s="42">
        <v>1</v>
      </c>
      <c r="M11" s="42">
        <v>1</v>
      </c>
      <c r="N11" s="42">
        <v>1</v>
      </c>
      <c r="O11" s="42">
        <v>1</v>
      </c>
      <c r="P11" s="15">
        <v>100</v>
      </c>
      <c r="Q11" s="37">
        <v>1</v>
      </c>
      <c r="R11" s="37">
        <v>1</v>
      </c>
      <c r="S11" s="37">
        <v>1</v>
      </c>
      <c r="T11" s="37">
        <v>1</v>
      </c>
      <c r="U11" s="37">
        <v>1</v>
      </c>
      <c r="V11" s="37">
        <v>1</v>
      </c>
      <c r="W11" s="38">
        <v>1</v>
      </c>
      <c r="X11" s="37">
        <v>1</v>
      </c>
      <c r="Y11" s="37">
        <v>1</v>
      </c>
      <c r="Z11" s="37">
        <v>1</v>
      </c>
      <c r="AA11" s="37">
        <v>1</v>
      </c>
      <c r="AB11" s="18">
        <v>100</v>
      </c>
      <c r="AC11" s="37">
        <v>1</v>
      </c>
      <c r="AD11" s="37">
        <v>1</v>
      </c>
      <c r="AE11" s="37">
        <v>1</v>
      </c>
      <c r="AF11" s="37">
        <v>1</v>
      </c>
      <c r="AG11" s="19">
        <f t="shared" si="4"/>
        <v>98.801369863013704</v>
      </c>
      <c r="AH11" s="47">
        <f t="shared" si="5"/>
        <v>98.801369863013704</v>
      </c>
      <c r="AI11" s="42">
        <v>422</v>
      </c>
      <c r="AJ11" s="42">
        <v>155</v>
      </c>
      <c r="AK11" s="42">
        <v>7</v>
      </c>
      <c r="AL11" s="19">
        <f t="shared" si="6"/>
        <v>98.801369863013704</v>
      </c>
      <c r="AM11" s="42">
        <v>404</v>
      </c>
      <c r="AN11" s="42">
        <v>173</v>
      </c>
      <c r="AO11" s="42">
        <v>7</v>
      </c>
      <c r="AP11" s="36">
        <f t="shared" si="7"/>
        <v>98.544520547945211</v>
      </c>
      <c r="AQ11" s="18">
        <v>100</v>
      </c>
      <c r="AR11" s="42">
        <v>1</v>
      </c>
      <c r="AS11" s="42">
        <v>1</v>
      </c>
      <c r="AT11" s="42">
        <v>1</v>
      </c>
      <c r="AU11" s="42">
        <v>1</v>
      </c>
      <c r="AV11" s="42">
        <v>1</v>
      </c>
      <c r="AW11" s="42">
        <v>1</v>
      </c>
      <c r="AX11" s="19">
        <f t="shared" si="8"/>
        <v>97.089041095890423</v>
      </c>
      <c r="AY11" s="42">
        <v>372</v>
      </c>
      <c r="AZ11" s="42">
        <v>195</v>
      </c>
      <c r="BA11" s="42">
        <v>17</v>
      </c>
      <c r="BB11" s="36">
        <f t="shared" si="9"/>
        <v>74.307692307692307</v>
      </c>
      <c r="BC11" s="18">
        <v>80</v>
      </c>
      <c r="BD11" s="43">
        <v>1</v>
      </c>
      <c r="BE11" s="43">
        <v>1</v>
      </c>
      <c r="BF11" s="43">
        <v>1</v>
      </c>
      <c r="BG11" s="43">
        <v>1</v>
      </c>
      <c r="BH11" s="43">
        <v>0</v>
      </c>
      <c r="BI11" s="18">
        <v>60</v>
      </c>
      <c r="BJ11" s="43">
        <v>0</v>
      </c>
      <c r="BK11" s="43">
        <v>0</v>
      </c>
      <c r="BL11" s="43">
        <v>0</v>
      </c>
      <c r="BM11" s="38">
        <v>1</v>
      </c>
      <c r="BN11" s="43">
        <v>1</v>
      </c>
      <c r="BO11" s="43">
        <v>1</v>
      </c>
      <c r="BP11" s="19">
        <f t="shared" si="10"/>
        <v>87.692307692307693</v>
      </c>
      <c r="BQ11" s="42">
        <v>18</v>
      </c>
      <c r="BR11" s="42">
        <v>39</v>
      </c>
      <c r="BS11" s="42">
        <v>8</v>
      </c>
      <c r="BT11" s="36">
        <f t="shared" si="11"/>
        <v>98.767123287671239</v>
      </c>
      <c r="BU11" s="19">
        <f t="shared" si="12"/>
        <v>98.287671232876718</v>
      </c>
      <c r="BV11" s="42">
        <v>393</v>
      </c>
      <c r="BW11" s="42">
        <v>181</v>
      </c>
      <c r="BX11" s="42">
        <v>10</v>
      </c>
      <c r="BY11" s="19">
        <f t="shared" si="13"/>
        <v>99.143835616438352</v>
      </c>
      <c r="BZ11" s="42">
        <v>390</v>
      </c>
      <c r="CA11" s="42">
        <v>189</v>
      </c>
      <c r="CB11" s="42">
        <v>5</v>
      </c>
      <c r="CC11" s="19">
        <f t="shared" si="14"/>
        <v>98.972602739726028</v>
      </c>
      <c r="CD11" s="42">
        <v>382</v>
      </c>
      <c r="CE11" s="42">
        <v>196</v>
      </c>
      <c r="CF11" s="42">
        <v>6</v>
      </c>
      <c r="CG11" s="36">
        <f t="shared" si="15"/>
        <v>98.86986301369862</v>
      </c>
      <c r="CH11" s="19">
        <f t="shared" si="16"/>
        <v>99.143835616438352</v>
      </c>
      <c r="CI11" s="42">
        <v>425</v>
      </c>
      <c r="CJ11" s="42">
        <v>154</v>
      </c>
      <c r="CK11" s="42">
        <v>5</v>
      </c>
      <c r="CL11" s="19">
        <f t="shared" si="17"/>
        <v>98.630136986301366</v>
      </c>
      <c r="CM11" s="42">
        <v>375</v>
      </c>
      <c r="CN11" s="42">
        <v>201</v>
      </c>
      <c r="CO11" s="42">
        <v>8</v>
      </c>
      <c r="CP11" s="19">
        <f t="shared" si="18"/>
        <v>98.801369863013704</v>
      </c>
      <c r="CQ11" s="42">
        <v>376</v>
      </c>
      <c r="CR11" s="42">
        <v>201</v>
      </c>
      <c r="CS11" s="42">
        <v>7</v>
      </c>
    </row>
    <row r="12" spans="1:97" ht="29.25" customHeight="1" x14ac:dyDescent="0.25">
      <c r="A12" s="44">
        <v>115</v>
      </c>
      <c r="B12" s="15" t="s">
        <v>100</v>
      </c>
      <c r="C12" s="54" t="s">
        <v>79</v>
      </c>
      <c r="D12" s="36">
        <f t="shared" si="0"/>
        <v>97.320948616600802</v>
      </c>
      <c r="E12" s="36">
        <f t="shared" si="1"/>
        <v>95.665612648221355</v>
      </c>
      <c r="F12" s="36">
        <f t="shared" si="2"/>
        <v>86.363636363636374</v>
      </c>
      <c r="G12" s="19">
        <f t="shared" si="3"/>
        <v>100</v>
      </c>
      <c r="H12" s="44">
        <v>1</v>
      </c>
      <c r="I12" s="44">
        <v>1</v>
      </c>
      <c r="J12" s="44">
        <v>1</v>
      </c>
      <c r="K12" s="44">
        <v>1</v>
      </c>
      <c r="L12" s="44">
        <v>1</v>
      </c>
      <c r="M12" s="44">
        <v>1</v>
      </c>
      <c r="N12" s="44">
        <v>1</v>
      </c>
      <c r="O12" s="44">
        <v>1</v>
      </c>
      <c r="P12" s="44">
        <v>72.727272727272734</v>
      </c>
      <c r="Q12" s="44">
        <v>1</v>
      </c>
      <c r="R12" s="44">
        <v>1</v>
      </c>
      <c r="S12" s="44">
        <v>0</v>
      </c>
      <c r="T12" s="44">
        <v>1</v>
      </c>
      <c r="U12" s="44">
        <v>1</v>
      </c>
      <c r="V12" s="44">
        <v>1</v>
      </c>
      <c r="W12" s="44">
        <v>1</v>
      </c>
      <c r="X12" s="44">
        <v>0</v>
      </c>
      <c r="Y12" s="44">
        <v>0</v>
      </c>
      <c r="Z12" s="44">
        <v>1</v>
      </c>
      <c r="AA12" s="44">
        <v>1</v>
      </c>
      <c r="AB12" s="44">
        <v>100</v>
      </c>
      <c r="AC12" s="44">
        <v>1</v>
      </c>
      <c r="AD12" s="44">
        <v>1</v>
      </c>
      <c r="AE12" s="44">
        <v>1</v>
      </c>
      <c r="AF12" s="44">
        <v>1</v>
      </c>
      <c r="AG12" s="19">
        <f t="shared" si="4"/>
        <v>99.391304347826093</v>
      </c>
      <c r="AH12" s="47">
        <f t="shared" si="5"/>
        <v>99.478260869565219</v>
      </c>
      <c r="AI12" s="44">
        <v>496</v>
      </c>
      <c r="AJ12" s="44">
        <v>76</v>
      </c>
      <c r="AK12" s="44">
        <v>3</v>
      </c>
      <c r="AL12" s="19">
        <f t="shared" si="6"/>
        <v>99.304347826086953</v>
      </c>
      <c r="AM12" s="44">
        <v>477</v>
      </c>
      <c r="AN12" s="44">
        <v>94</v>
      </c>
      <c r="AO12" s="44">
        <v>4</v>
      </c>
      <c r="AP12" s="36">
        <f t="shared" si="7"/>
        <v>99.913043478260875</v>
      </c>
      <c r="AQ12" s="42">
        <v>100</v>
      </c>
      <c r="AR12" s="44">
        <v>1</v>
      </c>
      <c r="AS12" s="44">
        <v>1</v>
      </c>
      <c r="AT12" s="44">
        <v>1</v>
      </c>
      <c r="AU12" s="44">
        <v>1</v>
      </c>
      <c r="AV12" s="44">
        <v>1</v>
      </c>
      <c r="AW12" s="44">
        <v>1</v>
      </c>
      <c r="AX12" s="19">
        <f t="shared" si="8"/>
        <v>99.826086956521749</v>
      </c>
      <c r="AY12" s="44">
        <v>474</v>
      </c>
      <c r="AZ12" s="44">
        <v>100</v>
      </c>
      <c r="BA12" s="44">
        <v>1</v>
      </c>
      <c r="BB12" s="36">
        <f t="shared" si="9"/>
        <v>92</v>
      </c>
      <c r="BC12" s="44">
        <v>100</v>
      </c>
      <c r="BD12" s="44">
        <v>1</v>
      </c>
      <c r="BE12" s="44">
        <v>1</v>
      </c>
      <c r="BF12" s="44">
        <v>1</v>
      </c>
      <c r="BG12" s="44">
        <v>1</v>
      </c>
      <c r="BH12" s="44">
        <v>1</v>
      </c>
      <c r="BI12" s="44">
        <v>80</v>
      </c>
      <c r="BJ12" s="44">
        <v>1</v>
      </c>
      <c r="BK12" s="44">
        <v>0</v>
      </c>
      <c r="BL12" s="44">
        <v>0</v>
      </c>
      <c r="BM12" s="44">
        <v>1</v>
      </c>
      <c r="BN12" s="44">
        <v>1</v>
      </c>
      <c r="BO12" s="44">
        <v>1</v>
      </c>
      <c r="BP12" s="19">
        <f t="shared" si="10"/>
        <v>100</v>
      </c>
      <c r="BQ12" s="44">
        <v>56</v>
      </c>
      <c r="BR12" s="44">
        <v>14</v>
      </c>
      <c r="BS12" s="44">
        <v>0</v>
      </c>
      <c r="BT12" s="36">
        <f t="shared" si="11"/>
        <v>99.513043478260883</v>
      </c>
      <c r="BU12" s="19">
        <f t="shared" si="12"/>
        <v>99.478260869565219</v>
      </c>
      <c r="BV12" s="44">
        <v>471</v>
      </c>
      <c r="BW12" s="44">
        <v>101</v>
      </c>
      <c r="BX12" s="44">
        <v>3</v>
      </c>
      <c r="BY12" s="19">
        <f t="shared" si="13"/>
        <v>99.478260869565219</v>
      </c>
      <c r="BZ12" s="44">
        <v>484</v>
      </c>
      <c r="CA12" s="44">
        <v>88</v>
      </c>
      <c r="CB12" s="44">
        <v>3</v>
      </c>
      <c r="CC12" s="19">
        <f t="shared" si="14"/>
        <v>99.65217391304347</v>
      </c>
      <c r="CD12" s="44">
        <v>480</v>
      </c>
      <c r="CE12" s="44">
        <v>93</v>
      </c>
      <c r="CF12" s="44">
        <v>2</v>
      </c>
      <c r="CG12" s="36">
        <f t="shared" si="15"/>
        <v>99.513043478260869</v>
      </c>
      <c r="CH12" s="19">
        <f t="shared" si="16"/>
        <v>99.478260869565219</v>
      </c>
      <c r="CI12" s="44">
        <v>504</v>
      </c>
      <c r="CJ12" s="44">
        <v>68</v>
      </c>
      <c r="CK12" s="44">
        <v>3</v>
      </c>
      <c r="CL12" s="19">
        <f t="shared" si="17"/>
        <v>99.65217391304347</v>
      </c>
      <c r="CM12" s="44">
        <v>484</v>
      </c>
      <c r="CN12" s="44">
        <v>89</v>
      </c>
      <c r="CO12" s="44">
        <v>2</v>
      </c>
      <c r="CP12" s="19">
        <f t="shared" si="18"/>
        <v>99.478260869565219</v>
      </c>
      <c r="CQ12" s="44">
        <v>483</v>
      </c>
      <c r="CR12" s="44">
        <v>89</v>
      </c>
      <c r="CS12" s="44">
        <v>3</v>
      </c>
    </row>
    <row r="13" spans="1:97" ht="32.25" customHeight="1" x14ac:dyDescent="0.25">
      <c r="A13" s="44">
        <v>116</v>
      </c>
      <c r="B13" s="15" t="s">
        <v>100</v>
      </c>
      <c r="C13" s="54" t="s">
        <v>80</v>
      </c>
      <c r="D13" s="36">
        <f t="shared" si="0"/>
        <v>95.054545454545448</v>
      </c>
      <c r="E13" s="36">
        <f t="shared" si="1"/>
        <v>97.272727272727266</v>
      </c>
      <c r="F13" s="36">
        <f t="shared" si="2"/>
        <v>90.909090909090907</v>
      </c>
      <c r="G13" s="19">
        <f t="shared" si="3"/>
        <v>100</v>
      </c>
      <c r="H13" s="44">
        <v>1</v>
      </c>
      <c r="I13" s="44">
        <v>1</v>
      </c>
      <c r="J13" s="44">
        <v>1</v>
      </c>
      <c r="K13" s="44">
        <v>1</v>
      </c>
      <c r="L13" s="44">
        <v>1</v>
      </c>
      <c r="M13" s="44">
        <v>1</v>
      </c>
      <c r="N13" s="44">
        <v>1</v>
      </c>
      <c r="O13" s="44">
        <v>1</v>
      </c>
      <c r="P13" s="44">
        <v>81.818181818181827</v>
      </c>
      <c r="Q13" s="44">
        <v>1</v>
      </c>
      <c r="R13" s="44">
        <v>1</v>
      </c>
      <c r="S13" s="44">
        <v>0</v>
      </c>
      <c r="T13" s="44">
        <v>1</v>
      </c>
      <c r="U13" s="44">
        <v>1</v>
      </c>
      <c r="V13" s="44">
        <v>1</v>
      </c>
      <c r="W13" s="44">
        <v>1</v>
      </c>
      <c r="X13" s="44">
        <v>0</v>
      </c>
      <c r="Y13" s="44">
        <v>1</v>
      </c>
      <c r="Z13" s="44">
        <v>1</v>
      </c>
      <c r="AA13" s="44">
        <v>1</v>
      </c>
      <c r="AB13" s="44">
        <v>100</v>
      </c>
      <c r="AC13" s="44">
        <v>1</v>
      </c>
      <c r="AD13" s="44">
        <v>1</v>
      </c>
      <c r="AE13" s="44">
        <v>1</v>
      </c>
      <c r="AF13" s="44">
        <v>1</v>
      </c>
      <c r="AG13" s="19">
        <f t="shared" si="4"/>
        <v>100</v>
      </c>
      <c r="AH13" s="47">
        <f t="shared" si="5"/>
        <v>100</v>
      </c>
      <c r="AI13" s="44">
        <v>202</v>
      </c>
      <c r="AJ13" s="44">
        <v>7</v>
      </c>
      <c r="AK13" s="44">
        <v>0</v>
      </c>
      <c r="AL13" s="19">
        <f t="shared" si="6"/>
        <v>100</v>
      </c>
      <c r="AM13" s="44">
        <v>198</v>
      </c>
      <c r="AN13" s="44">
        <v>11</v>
      </c>
      <c r="AO13" s="44">
        <v>0</v>
      </c>
      <c r="AP13" s="36">
        <f t="shared" si="7"/>
        <v>100</v>
      </c>
      <c r="AQ13" s="42">
        <v>100</v>
      </c>
      <c r="AR13" s="44">
        <v>1</v>
      </c>
      <c r="AS13" s="44">
        <v>1</v>
      </c>
      <c r="AT13" s="44">
        <v>1</v>
      </c>
      <c r="AU13" s="44">
        <v>1</v>
      </c>
      <c r="AV13" s="44">
        <v>1</v>
      </c>
      <c r="AW13" s="44">
        <v>1</v>
      </c>
      <c r="AX13" s="19">
        <f t="shared" si="8"/>
        <v>100</v>
      </c>
      <c r="AY13" s="44">
        <v>199</v>
      </c>
      <c r="AZ13" s="44">
        <v>10</v>
      </c>
      <c r="BA13" s="44">
        <v>0</v>
      </c>
      <c r="BB13" s="36">
        <f t="shared" si="9"/>
        <v>78</v>
      </c>
      <c r="BC13" s="44">
        <v>80</v>
      </c>
      <c r="BD13" s="44">
        <v>1</v>
      </c>
      <c r="BE13" s="44">
        <v>1</v>
      </c>
      <c r="BF13" s="44">
        <v>1</v>
      </c>
      <c r="BG13" s="44">
        <v>1</v>
      </c>
      <c r="BH13" s="44">
        <v>0</v>
      </c>
      <c r="BI13" s="44">
        <v>60</v>
      </c>
      <c r="BJ13" s="44">
        <v>0</v>
      </c>
      <c r="BK13" s="44">
        <v>0</v>
      </c>
      <c r="BL13" s="44">
        <v>0</v>
      </c>
      <c r="BM13" s="44">
        <v>1</v>
      </c>
      <c r="BN13" s="44">
        <v>1</v>
      </c>
      <c r="BO13" s="44">
        <v>1</v>
      </c>
      <c r="BP13" s="19">
        <f t="shared" si="10"/>
        <v>100</v>
      </c>
      <c r="BQ13" s="44">
        <v>27</v>
      </c>
      <c r="BR13" s="44">
        <v>1</v>
      </c>
      <c r="BS13" s="44">
        <v>0</v>
      </c>
      <c r="BT13" s="36">
        <f t="shared" si="11"/>
        <v>100</v>
      </c>
      <c r="BU13" s="19">
        <f t="shared" si="12"/>
        <v>100</v>
      </c>
      <c r="BV13" s="44">
        <v>197</v>
      </c>
      <c r="BW13" s="44">
        <v>12</v>
      </c>
      <c r="BX13" s="44">
        <v>0</v>
      </c>
      <c r="BY13" s="19">
        <f t="shared" si="13"/>
        <v>100</v>
      </c>
      <c r="BZ13" s="44">
        <v>194</v>
      </c>
      <c r="CA13" s="44">
        <v>15</v>
      </c>
      <c r="CB13" s="44">
        <v>0</v>
      </c>
      <c r="CC13" s="19">
        <f t="shared" si="14"/>
        <v>100</v>
      </c>
      <c r="CD13" s="44">
        <v>194</v>
      </c>
      <c r="CE13" s="44">
        <v>15</v>
      </c>
      <c r="CF13" s="44">
        <v>0</v>
      </c>
      <c r="CG13" s="36">
        <f t="shared" si="15"/>
        <v>100</v>
      </c>
      <c r="CH13" s="19">
        <f t="shared" si="16"/>
        <v>100</v>
      </c>
      <c r="CI13" s="44">
        <v>184</v>
      </c>
      <c r="CJ13" s="44">
        <v>25</v>
      </c>
      <c r="CK13" s="44">
        <v>0</v>
      </c>
      <c r="CL13" s="19">
        <f t="shared" si="17"/>
        <v>100</v>
      </c>
      <c r="CM13" s="44">
        <v>195</v>
      </c>
      <c r="CN13" s="44">
        <v>14</v>
      </c>
      <c r="CO13" s="44">
        <v>0</v>
      </c>
      <c r="CP13" s="19">
        <f t="shared" si="18"/>
        <v>100</v>
      </c>
      <c r="CQ13" s="44">
        <v>193</v>
      </c>
      <c r="CR13" s="44">
        <v>16</v>
      </c>
      <c r="CS13" s="44">
        <v>0</v>
      </c>
    </row>
    <row r="14" spans="1:97" ht="24.75" customHeight="1" x14ac:dyDescent="0.25">
      <c r="A14" s="15">
        <v>117</v>
      </c>
      <c r="B14" s="15" t="s">
        <v>100</v>
      </c>
      <c r="C14" s="40" t="s">
        <v>81</v>
      </c>
      <c r="D14" s="36">
        <f t="shared" si="0"/>
        <v>92.527272727272731</v>
      </c>
      <c r="E14" s="36">
        <f t="shared" si="1"/>
        <v>98.63636363636364</v>
      </c>
      <c r="F14" s="36">
        <f t="shared" si="2"/>
        <v>95.454545454545453</v>
      </c>
      <c r="G14" s="19">
        <f t="shared" si="3"/>
        <v>100</v>
      </c>
      <c r="H14" s="42">
        <v>1</v>
      </c>
      <c r="I14" s="42">
        <v>1</v>
      </c>
      <c r="J14" s="42">
        <v>1</v>
      </c>
      <c r="K14" s="42">
        <v>1</v>
      </c>
      <c r="L14" s="42">
        <v>1</v>
      </c>
      <c r="M14" s="42">
        <v>1</v>
      </c>
      <c r="N14" s="42">
        <v>1</v>
      </c>
      <c r="O14" s="42">
        <v>1</v>
      </c>
      <c r="P14" s="15">
        <v>90.909090909090907</v>
      </c>
      <c r="Q14" s="37">
        <v>1</v>
      </c>
      <c r="R14" s="37">
        <v>1</v>
      </c>
      <c r="S14" s="37">
        <v>1</v>
      </c>
      <c r="T14" s="37">
        <v>1</v>
      </c>
      <c r="U14" s="37">
        <v>1</v>
      </c>
      <c r="V14" s="37">
        <v>1</v>
      </c>
      <c r="W14" s="38">
        <v>1</v>
      </c>
      <c r="X14" s="37">
        <v>1</v>
      </c>
      <c r="Y14" s="37">
        <v>0</v>
      </c>
      <c r="Z14" s="37">
        <v>1</v>
      </c>
      <c r="AA14" s="37">
        <v>1</v>
      </c>
      <c r="AB14" s="18">
        <v>100</v>
      </c>
      <c r="AC14" s="37">
        <v>1</v>
      </c>
      <c r="AD14" s="37">
        <v>1</v>
      </c>
      <c r="AE14" s="37">
        <v>1</v>
      </c>
      <c r="AF14" s="37">
        <v>1</v>
      </c>
      <c r="AG14" s="19">
        <f t="shared" si="4"/>
        <v>100</v>
      </c>
      <c r="AH14" s="47">
        <f t="shared" si="5"/>
        <v>100</v>
      </c>
      <c r="AI14" s="42">
        <v>152</v>
      </c>
      <c r="AJ14" s="42">
        <v>13</v>
      </c>
      <c r="AK14" s="42">
        <v>0</v>
      </c>
      <c r="AL14" s="19">
        <f t="shared" si="6"/>
        <v>100</v>
      </c>
      <c r="AM14" s="42">
        <v>149</v>
      </c>
      <c r="AN14" s="42">
        <v>16</v>
      </c>
      <c r="AO14" s="42">
        <v>0</v>
      </c>
      <c r="AP14" s="36">
        <f t="shared" si="7"/>
        <v>100</v>
      </c>
      <c r="AQ14" s="18">
        <v>100</v>
      </c>
      <c r="AR14" s="42">
        <v>1</v>
      </c>
      <c r="AS14" s="42">
        <v>1</v>
      </c>
      <c r="AT14" s="42">
        <v>1</v>
      </c>
      <c r="AU14" s="42">
        <v>1</v>
      </c>
      <c r="AV14" s="42">
        <v>1</v>
      </c>
      <c r="AW14" s="42">
        <v>0</v>
      </c>
      <c r="AX14" s="19">
        <f t="shared" si="8"/>
        <v>100</v>
      </c>
      <c r="AY14" s="42">
        <v>142</v>
      </c>
      <c r="AZ14" s="42">
        <v>23</v>
      </c>
      <c r="BA14" s="42">
        <v>0</v>
      </c>
      <c r="BB14" s="36">
        <f t="shared" si="9"/>
        <v>64</v>
      </c>
      <c r="BC14" s="18">
        <v>60</v>
      </c>
      <c r="BD14" s="43">
        <v>1</v>
      </c>
      <c r="BE14" s="43">
        <v>1</v>
      </c>
      <c r="BF14" s="43">
        <v>0</v>
      </c>
      <c r="BG14" s="43">
        <v>1</v>
      </c>
      <c r="BH14" s="43">
        <v>0</v>
      </c>
      <c r="BI14" s="18">
        <v>40</v>
      </c>
      <c r="BJ14" s="43">
        <v>0</v>
      </c>
      <c r="BK14" s="43">
        <v>0</v>
      </c>
      <c r="BL14" s="43">
        <v>0</v>
      </c>
      <c r="BM14" s="38">
        <v>1</v>
      </c>
      <c r="BN14" s="43">
        <v>1</v>
      </c>
      <c r="BO14" s="43">
        <v>0</v>
      </c>
      <c r="BP14" s="19">
        <f t="shared" si="10"/>
        <v>100</v>
      </c>
      <c r="BQ14" s="42">
        <v>21</v>
      </c>
      <c r="BR14" s="42">
        <v>2</v>
      </c>
      <c r="BS14" s="42">
        <v>0</v>
      </c>
      <c r="BT14" s="36">
        <f t="shared" si="11"/>
        <v>100</v>
      </c>
      <c r="BU14" s="19">
        <f t="shared" si="12"/>
        <v>100</v>
      </c>
      <c r="BV14" s="42">
        <v>142</v>
      </c>
      <c r="BW14" s="42">
        <v>23</v>
      </c>
      <c r="BX14" s="42">
        <v>0</v>
      </c>
      <c r="BY14" s="19">
        <f t="shared" si="13"/>
        <v>100</v>
      </c>
      <c r="BZ14" s="42">
        <v>141</v>
      </c>
      <c r="CA14" s="42">
        <v>24</v>
      </c>
      <c r="CB14" s="42">
        <v>0</v>
      </c>
      <c r="CC14" s="19">
        <f t="shared" si="14"/>
        <v>100</v>
      </c>
      <c r="CD14" s="42">
        <v>137</v>
      </c>
      <c r="CE14" s="42">
        <v>28</v>
      </c>
      <c r="CF14" s="42">
        <v>0</v>
      </c>
      <c r="CG14" s="36">
        <f t="shared" si="15"/>
        <v>100</v>
      </c>
      <c r="CH14" s="19">
        <f t="shared" si="16"/>
        <v>100</v>
      </c>
      <c r="CI14" s="42">
        <v>146</v>
      </c>
      <c r="CJ14" s="42">
        <v>19</v>
      </c>
      <c r="CK14" s="42">
        <v>0</v>
      </c>
      <c r="CL14" s="19">
        <f t="shared" si="17"/>
        <v>100</v>
      </c>
      <c r="CM14" s="42">
        <v>141</v>
      </c>
      <c r="CN14" s="42">
        <v>24</v>
      </c>
      <c r="CO14" s="42">
        <v>0</v>
      </c>
      <c r="CP14" s="19">
        <f t="shared" si="18"/>
        <v>100</v>
      </c>
      <c r="CQ14" s="42">
        <v>138</v>
      </c>
      <c r="CR14" s="42">
        <v>27</v>
      </c>
      <c r="CS14" s="42">
        <v>0</v>
      </c>
    </row>
    <row r="15" spans="1:97" ht="19.5" customHeight="1" x14ac:dyDescent="0.25">
      <c r="A15" s="15">
        <v>118</v>
      </c>
      <c r="B15" s="15" t="s">
        <v>100</v>
      </c>
      <c r="C15" s="40" t="s">
        <v>82</v>
      </c>
      <c r="D15" s="36">
        <f t="shared" si="0"/>
        <v>96.444094488188995</v>
      </c>
      <c r="E15" s="36">
        <f t="shared" si="1"/>
        <v>99.370078740157481</v>
      </c>
      <c r="F15" s="36">
        <f t="shared" si="2"/>
        <v>100</v>
      </c>
      <c r="G15" s="19">
        <f t="shared" si="3"/>
        <v>100</v>
      </c>
      <c r="H15" s="42">
        <v>1</v>
      </c>
      <c r="I15" s="42">
        <v>1</v>
      </c>
      <c r="J15" s="42">
        <v>1</v>
      </c>
      <c r="K15" s="42">
        <v>1</v>
      </c>
      <c r="L15" s="42">
        <v>1</v>
      </c>
      <c r="M15" s="42">
        <v>1</v>
      </c>
      <c r="N15" s="42">
        <v>1</v>
      </c>
      <c r="O15" s="42">
        <v>1</v>
      </c>
      <c r="P15" s="15">
        <v>100</v>
      </c>
      <c r="Q15" s="37">
        <v>1</v>
      </c>
      <c r="R15" s="37">
        <v>1</v>
      </c>
      <c r="S15" s="37">
        <v>1</v>
      </c>
      <c r="T15" s="37">
        <v>1</v>
      </c>
      <c r="U15" s="37">
        <v>1</v>
      </c>
      <c r="V15" s="37">
        <v>1</v>
      </c>
      <c r="W15" s="38">
        <v>1</v>
      </c>
      <c r="X15" s="37">
        <v>1</v>
      </c>
      <c r="Y15" s="37">
        <v>1</v>
      </c>
      <c r="Z15" s="37">
        <v>1</v>
      </c>
      <c r="AA15" s="37">
        <v>1</v>
      </c>
      <c r="AB15" s="18">
        <v>100</v>
      </c>
      <c r="AC15" s="37">
        <v>1</v>
      </c>
      <c r="AD15" s="37">
        <v>1</v>
      </c>
      <c r="AE15" s="37">
        <v>1</v>
      </c>
      <c r="AF15" s="37">
        <v>1</v>
      </c>
      <c r="AG15" s="19">
        <f t="shared" si="4"/>
        <v>98.425196850393704</v>
      </c>
      <c r="AH15" s="47">
        <f t="shared" si="5"/>
        <v>98.425196850393704</v>
      </c>
      <c r="AI15" s="42">
        <v>149</v>
      </c>
      <c r="AJ15" s="42">
        <v>101</v>
      </c>
      <c r="AK15" s="42">
        <v>4</v>
      </c>
      <c r="AL15" s="19">
        <f t="shared" si="6"/>
        <v>98.425196850393704</v>
      </c>
      <c r="AM15" s="42">
        <v>149</v>
      </c>
      <c r="AN15" s="42">
        <v>101</v>
      </c>
      <c r="AO15" s="42">
        <v>4</v>
      </c>
      <c r="AP15" s="36">
        <f t="shared" si="7"/>
        <v>99.803149606299215</v>
      </c>
      <c r="AQ15" s="18">
        <v>100</v>
      </c>
      <c r="AR15" s="42">
        <v>1</v>
      </c>
      <c r="AS15" s="42">
        <v>1</v>
      </c>
      <c r="AT15" s="42">
        <v>1</v>
      </c>
      <c r="AU15" s="42">
        <v>1</v>
      </c>
      <c r="AV15" s="42">
        <v>1</v>
      </c>
      <c r="AW15" s="42">
        <v>1</v>
      </c>
      <c r="AX15" s="19">
        <f t="shared" si="8"/>
        <v>99.606299212598429</v>
      </c>
      <c r="AY15" s="42">
        <v>154</v>
      </c>
      <c r="AZ15" s="42">
        <v>99</v>
      </c>
      <c r="BA15" s="42">
        <v>1</v>
      </c>
      <c r="BB15" s="36">
        <f t="shared" si="9"/>
        <v>86</v>
      </c>
      <c r="BC15" s="18">
        <v>80</v>
      </c>
      <c r="BD15" s="43">
        <v>1</v>
      </c>
      <c r="BE15" s="43">
        <v>1</v>
      </c>
      <c r="BF15" s="43">
        <v>1</v>
      </c>
      <c r="BG15" s="43">
        <v>0</v>
      </c>
      <c r="BH15" s="43">
        <v>1</v>
      </c>
      <c r="BI15" s="18">
        <v>80</v>
      </c>
      <c r="BJ15" s="43">
        <v>1</v>
      </c>
      <c r="BK15" s="43">
        <v>0</v>
      </c>
      <c r="BL15" s="43">
        <v>1</v>
      </c>
      <c r="BM15" s="38">
        <v>1</v>
      </c>
      <c r="BN15" s="43">
        <v>1</v>
      </c>
      <c r="BO15" s="43">
        <v>0</v>
      </c>
      <c r="BP15" s="19">
        <f t="shared" si="10"/>
        <v>100</v>
      </c>
      <c r="BQ15" s="42">
        <v>13</v>
      </c>
      <c r="BR15" s="42">
        <v>10</v>
      </c>
      <c r="BS15" s="42">
        <v>0</v>
      </c>
      <c r="BT15" s="36">
        <f t="shared" si="11"/>
        <v>99.37007874015751</v>
      </c>
      <c r="BU15" s="19">
        <f t="shared" si="12"/>
        <v>99.212598425196859</v>
      </c>
      <c r="BV15" s="42">
        <v>139</v>
      </c>
      <c r="BW15" s="42">
        <v>113</v>
      </c>
      <c r="BX15" s="42">
        <v>2</v>
      </c>
      <c r="BY15" s="19">
        <f t="shared" si="13"/>
        <v>99.606299212598429</v>
      </c>
      <c r="BZ15" s="42">
        <v>161</v>
      </c>
      <c r="CA15" s="42">
        <v>92</v>
      </c>
      <c r="CB15" s="42">
        <v>1</v>
      </c>
      <c r="CC15" s="19">
        <f t="shared" si="14"/>
        <v>99.212598425196859</v>
      </c>
      <c r="CD15" s="42">
        <v>160</v>
      </c>
      <c r="CE15" s="42">
        <v>92</v>
      </c>
      <c r="CF15" s="42">
        <v>2</v>
      </c>
      <c r="CG15" s="36">
        <f t="shared" si="15"/>
        <v>97.677165354330697</v>
      </c>
      <c r="CH15" s="19">
        <f t="shared" si="16"/>
        <v>98.818897637795274</v>
      </c>
      <c r="CI15" s="42">
        <v>134</v>
      </c>
      <c r="CJ15" s="42">
        <v>117</v>
      </c>
      <c r="CK15" s="42">
        <v>3</v>
      </c>
      <c r="CL15" s="19">
        <f t="shared" si="17"/>
        <v>98.031496062992133</v>
      </c>
      <c r="CM15" s="42">
        <v>164</v>
      </c>
      <c r="CN15" s="42">
        <v>85</v>
      </c>
      <c r="CO15" s="42">
        <v>5</v>
      </c>
      <c r="CP15" s="19">
        <f t="shared" si="18"/>
        <v>96.850393700787393</v>
      </c>
      <c r="CQ15" s="42">
        <v>158</v>
      </c>
      <c r="CR15" s="42">
        <v>88</v>
      </c>
      <c r="CS15" s="42">
        <v>8</v>
      </c>
    </row>
    <row r="16" spans="1:97" ht="24.75" customHeight="1" x14ac:dyDescent="0.25">
      <c r="A16" s="15">
        <v>119</v>
      </c>
      <c r="B16" s="15" t="s">
        <v>100</v>
      </c>
      <c r="C16" s="40" t="s">
        <v>83</v>
      </c>
      <c r="D16" s="36">
        <f t="shared" si="0"/>
        <v>95.367790262172292</v>
      </c>
      <c r="E16" s="36">
        <f t="shared" si="1"/>
        <v>99.850187265917612</v>
      </c>
      <c r="F16" s="36">
        <f t="shared" si="2"/>
        <v>100</v>
      </c>
      <c r="G16" s="19">
        <f t="shared" si="3"/>
        <v>100</v>
      </c>
      <c r="H16" s="42">
        <v>1</v>
      </c>
      <c r="I16" s="42">
        <v>1</v>
      </c>
      <c r="J16" s="42">
        <v>1</v>
      </c>
      <c r="K16" s="42">
        <v>1</v>
      </c>
      <c r="L16" s="42">
        <v>1</v>
      </c>
      <c r="M16" s="42">
        <v>1</v>
      </c>
      <c r="N16" s="42">
        <v>1</v>
      </c>
      <c r="O16" s="42">
        <v>1</v>
      </c>
      <c r="P16" s="15">
        <v>100</v>
      </c>
      <c r="Q16" s="37">
        <v>1</v>
      </c>
      <c r="R16" s="37">
        <v>1</v>
      </c>
      <c r="S16" s="37">
        <v>1</v>
      </c>
      <c r="T16" s="37">
        <v>1</v>
      </c>
      <c r="U16" s="37">
        <v>1</v>
      </c>
      <c r="V16" s="37">
        <v>1</v>
      </c>
      <c r="W16" s="38">
        <v>1</v>
      </c>
      <c r="X16" s="37">
        <v>1</v>
      </c>
      <c r="Y16" s="37">
        <v>1</v>
      </c>
      <c r="Z16" s="37">
        <v>1</v>
      </c>
      <c r="AA16" s="37">
        <v>1</v>
      </c>
      <c r="AB16" s="18">
        <v>100</v>
      </c>
      <c r="AC16" s="37">
        <v>1</v>
      </c>
      <c r="AD16" s="37">
        <v>1</v>
      </c>
      <c r="AE16" s="37">
        <v>1</v>
      </c>
      <c r="AF16" s="37">
        <v>1</v>
      </c>
      <c r="AG16" s="19">
        <f t="shared" si="4"/>
        <v>99.625468164794</v>
      </c>
      <c r="AH16" s="47">
        <f t="shared" si="5"/>
        <v>99.625468164794</v>
      </c>
      <c r="AI16" s="42">
        <v>232</v>
      </c>
      <c r="AJ16" s="42">
        <v>34</v>
      </c>
      <c r="AK16" s="42">
        <v>1</v>
      </c>
      <c r="AL16" s="19">
        <f t="shared" si="6"/>
        <v>99.625468164794</v>
      </c>
      <c r="AM16" s="42">
        <v>226</v>
      </c>
      <c r="AN16" s="42">
        <v>40</v>
      </c>
      <c r="AO16" s="42">
        <v>1</v>
      </c>
      <c r="AP16" s="36">
        <f t="shared" si="7"/>
        <v>99.812734082397</v>
      </c>
      <c r="AQ16" s="18">
        <v>100</v>
      </c>
      <c r="AR16" s="42">
        <v>1</v>
      </c>
      <c r="AS16" s="42">
        <v>1</v>
      </c>
      <c r="AT16" s="42">
        <v>1</v>
      </c>
      <c r="AU16" s="42">
        <v>1</v>
      </c>
      <c r="AV16" s="42">
        <v>1</v>
      </c>
      <c r="AW16" s="42">
        <v>1</v>
      </c>
      <c r="AX16" s="19">
        <f t="shared" si="8"/>
        <v>99.625468164794</v>
      </c>
      <c r="AY16" s="42">
        <v>226</v>
      </c>
      <c r="AZ16" s="42">
        <v>40</v>
      </c>
      <c r="BA16" s="42">
        <v>1</v>
      </c>
      <c r="BB16" s="36">
        <f t="shared" si="9"/>
        <v>78</v>
      </c>
      <c r="BC16" s="18">
        <v>80</v>
      </c>
      <c r="BD16" s="43">
        <v>1</v>
      </c>
      <c r="BE16" s="43">
        <v>1</v>
      </c>
      <c r="BF16" s="43">
        <v>0</v>
      </c>
      <c r="BG16" s="43">
        <v>1</v>
      </c>
      <c r="BH16" s="43">
        <v>1</v>
      </c>
      <c r="BI16" s="18">
        <v>60</v>
      </c>
      <c r="BJ16" s="43">
        <v>0</v>
      </c>
      <c r="BK16" s="43">
        <v>0</v>
      </c>
      <c r="BL16" s="43">
        <v>0</v>
      </c>
      <c r="BM16" s="38">
        <v>1</v>
      </c>
      <c r="BN16" s="43">
        <v>1</v>
      </c>
      <c r="BO16" s="43">
        <v>1</v>
      </c>
      <c r="BP16" s="19">
        <f t="shared" si="10"/>
        <v>100</v>
      </c>
      <c r="BQ16" s="42">
        <v>55</v>
      </c>
      <c r="BR16" s="42">
        <v>7</v>
      </c>
      <c r="BS16" s="42">
        <v>0</v>
      </c>
      <c r="BT16" s="36">
        <f t="shared" si="11"/>
        <v>99.625468164794015</v>
      </c>
      <c r="BU16" s="19">
        <f t="shared" si="12"/>
        <v>99.625468164794</v>
      </c>
      <c r="BV16" s="42">
        <v>212</v>
      </c>
      <c r="BW16" s="42">
        <v>54</v>
      </c>
      <c r="BX16" s="42">
        <v>1</v>
      </c>
      <c r="BY16" s="19">
        <f t="shared" si="13"/>
        <v>99.625468164794</v>
      </c>
      <c r="BZ16" s="42">
        <v>213</v>
      </c>
      <c r="CA16" s="42">
        <v>53</v>
      </c>
      <c r="CB16" s="42">
        <v>1</v>
      </c>
      <c r="CC16" s="19">
        <f t="shared" si="14"/>
        <v>99.625468164794</v>
      </c>
      <c r="CD16" s="42">
        <v>217</v>
      </c>
      <c r="CE16" s="42">
        <v>49</v>
      </c>
      <c r="CF16" s="42">
        <v>1</v>
      </c>
      <c r="CG16" s="36">
        <f t="shared" si="15"/>
        <v>99.550561797752806</v>
      </c>
      <c r="CH16" s="19">
        <f t="shared" si="16"/>
        <v>99.625468164794</v>
      </c>
      <c r="CI16" s="42">
        <v>221</v>
      </c>
      <c r="CJ16" s="42">
        <v>45</v>
      </c>
      <c r="CK16" s="42">
        <v>1</v>
      </c>
      <c r="CL16" s="19">
        <f t="shared" si="17"/>
        <v>99.250936329588015</v>
      </c>
      <c r="CM16" s="42">
        <v>224</v>
      </c>
      <c r="CN16" s="42">
        <v>41</v>
      </c>
      <c r="CO16" s="42">
        <v>2</v>
      </c>
      <c r="CP16" s="19">
        <f t="shared" si="18"/>
        <v>99.625468164794</v>
      </c>
      <c r="CQ16" s="42">
        <v>214</v>
      </c>
      <c r="CR16" s="42">
        <v>52</v>
      </c>
      <c r="CS16" s="42">
        <v>1</v>
      </c>
    </row>
    <row r="17" spans="1:101" ht="24" customHeight="1" x14ac:dyDescent="0.25">
      <c r="A17" s="15">
        <v>120</v>
      </c>
      <c r="B17" s="15" t="s">
        <v>100</v>
      </c>
      <c r="C17" s="40" t="s">
        <v>84</v>
      </c>
      <c r="D17" s="36">
        <f t="shared" si="0"/>
        <v>92.534925323124085</v>
      </c>
      <c r="E17" s="36">
        <f t="shared" si="1"/>
        <v>93.38375909804482</v>
      </c>
      <c r="F17" s="36">
        <f t="shared" si="2"/>
        <v>81.818181818181813</v>
      </c>
      <c r="G17" s="19">
        <f t="shared" si="3"/>
        <v>100</v>
      </c>
      <c r="H17" s="42">
        <v>1</v>
      </c>
      <c r="I17" s="42">
        <v>1</v>
      </c>
      <c r="J17" s="42">
        <v>1</v>
      </c>
      <c r="K17" s="42">
        <v>1</v>
      </c>
      <c r="L17" s="42">
        <v>1</v>
      </c>
      <c r="M17" s="42">
        <v>1</v>
      </c>
      <c r="N17" s="42">
        <v>1</v>
      </c>
      <c r="O17" s="42">
        <v>1</v>
      </c>
      <c r="P17" s="15">
        <v>63.636363636363633</v>
      </c>
      <c r="Q17" s="37">
        <v>1</v>
      </c>
      <c r="R17" s="37">
        <v>1</v>
      </c>
      <c r="S17" s="37">
        <v>1</v>
      </c>
      <c r="T17" s="37">
        <v>1</v>
      </c>
      <c r="U17" s="37">
        <v>1</v>
      </c>
      <c r="V17" s="37">
        <v>0</v>
      </c>
      <c r="W17" s="38">
        <v>0</v>
      </c>
      <c r="X17" s="37">
        <v>0</v>
      </c>
      <c r="Y17" s="37">
        <v>0</v>
      </c>
      <c r="Z17" s="37">
        <v>1</v>
      </c>
      <c r="AA17" s="37">
        <v>1</v>
      </c>
      <c r="AB17" s="18">
        <v>100</v>
      </c>
      <c r="AC17" s="37">
        <v>1</v>
      </c>
      <c r="AD17" s="37">
        <v>1</v>
      </c>
      <c r="AE17" s="37">
        <v>1</v>
      </c>
      <c r="AF17" s="37">
        <v>1</v>
      </c>
      <c r="AG17" s="19">
        <f t="shared" si="4"/>
        <v>97.095761381475668</v>
      </c>
      <c r="AH17" s="47">
        <f t="shared" si="5"/>
        <v>97.331240188383049</v>
      </c>
      <c r="AI17" s="42">
        <v>403</v>
      </c>
      <c r="AJ17" s="42">
        <v>217</v>
      </c>
      <c r="AK17" s="42">
        <v>17</v>
      </c>
      <c r="AL17" s="19">
        <f t="shared" si="6"/>
        <v>96.860282574568288</v>
      </c>
      <c r="AM17" s="42">
        <v>383</v>
      </c>
      <c r="AN17" s="42">
        <v>234</v>
      </c>
      <c r="AO17" s="42">
        <v>20</v>
      </c>
      <c r="AP17" s="36">
        <f t="shared" si="7"/>
        <v>98.587127158555731</v>
      </c>
      <c r="AQ17" s="18">
        <v>100</v>
      </c>
      <c r="AR17" s="42">
        <v>1</v>
      </c>
      <c r="AS17" s="42">
        <v>1</v>
      </c>
      <c r="AT17" s="42">
        <v>1</v>
      </c>
      <c r="AU17" s="42">
        <v>1</v>
      </c>
      <c r="AV17" s="42">
        <v>1</v>
      </c>
      <c r="AW17" s="42">
        <v>1</v>
      </c>
      <c r="AX17" s="19">
        <f t="shared" si="8"/>
        <v>97.174254317111462</v>
      </c>
      <c r="AY17" s="42">
        <v>400</v>
      </c>
      <c r="AZ17" s="42">
        <v>219</v>
      </c>
      <c r="BA17" s="42">
        <v>18</v>
      </c>
      <c r="BB17" s="36">
        <f t="shared" si="9"/>
        <v>77.673913043478251</v>
      </c>
      <c r="BC17" s="18">
        <v>80</v>
      </c>
      <c r="BD17" s="43">
        <v>1</v>
      </c>
      <c r="BE17" s="43">
        <v>1</v>
      </c>
      <c r="BF17" s="43">
        <v>1</v>
      </c>
      <c r="BG17" s="43">
        <v>1</v>
      </c>
      <c r="BH17" s="43">
        <v>0</v>
      </c>
      <c r="BI17" s="18">
        <v>60</v>
      </c>
      <c r="BJ17" s="43">
        <v>0</v>
      </c>
      <c r="BK17" s="43">
        <v>0</v>
      </c>
      <c r="BL17" s="43">
        <v>0</v>
      </c>
      <c r="BM17" s="38">
        <v>1</v>
      </c>
      <c r="BN17" s="43">
        <v>1</v>
      </c>
      <c r="BO17" s="43">
        <v>1</v>
      </c>
      <c r="BP17" s="19">
        <f t="shared" si="10"/>
        <v>98.91304347826086</v>
      </c>
      <c r="BQ17" s="42">
        <v>54</v>
      </c>
      <c r="BR17" s="42">
        <v>37</v>
      </c>
      <c r="BS17" s="42">
        <v>1</v>
      </c>
      <c r="BT17" s="36">
        <f t="shared" si="11"/>
        <v>96.389324960753527</v>
      </c>
      <c r="BU17" s="19">
        <f t="shared" si="12"/>
        <v>96.23233908948194</v>
      </c>
      <c r="BV17" s="42">
        <v>423</v>
      </c>
      <c r="BW17" s="42">
        <v>190</v>
      </c>
      <c r="BX17" s="42">
        <v>24</v>
      </c>
      <c r="BY17" s="19">
        <f t="shared" si="13"/>
        <v>96.546310832025114</v>
      </c>
      <c r="BZ17" s="42">
        <v>436</v>
      </c>
      <c r="CA17" s="42">
        <v>179</v>
      </c>
      <c r="CB17" s="42">
        <v>22</v>
      </c>
      <c r="CC17" s="19">
        <f t="shared" si="14"/>
        <v>96.389324960753527</v>
      </c>
      <c r="CD17" s="42">
        <v>388</v>
      </c>
      <c r="CE17" s="42">
        <v>226</v>
      </c>
      <c r="CF17" s="42">
        <v>23</v>
      </c>
      <c r="CG17" s="36">
        <f t="shared" si="15"/>
        <v>96.640502354788069</v>
      </c>
      <c r="CH17" s="19">
        <f t="shared" si="16"/>
        <v>96.23233908948194</v>
      </c>
      <c r="CI17" s="42">
        <v>490</v>
      </c>
      <c r="CJ17" s="42">
        <v>123</v>
      </c>
      <c r="CK17" s="42">
        <v>24</v>
      </c>
      <c r="CL17" s="19">
        <f t="shared" si="17"/>
        <v>96.703296703296701</v>
      </c>
      <c r="CM17" s="42">
        <v>367</v>
      </c>
      <c r="CN17" s="42">
        <v>249</v>
      </c>
      <c r="CO17" s="42">
        <v>21</v>
      </c>
      <c r="CP17" s="19">
        <f t="shared" si="18"/>
        <v>96.860282574568288</v>
      </c>
      <c r="CQ17" s="42">
        <v>415</v>
      </c>
      <c r="CR17" s="42">
        <v>202</v>
      </c>
      <c r="CS17" s="42">
        <v>20</v>
      </c>
    </row>
    <row r="18" spans="1:101" ht="27.75" customHeight="1" x14ac:dyDescent="0.25">
      <c r="A18" s="15">
        <v>121</v>
      </c>
      <c r="B18" s="15" t="s">
        <v>100</v>
      </c>
      <c r="C18" s="40" t="s">
        <v>85</v>
      </c>
      <c r="D18" s="36">
        <f t="shared" si="0"/>
        <v>94.485043988269794</v>
      </c>
      <c r="E18" s="36">
        <f t="shared" si="1"/>
        <v>95.84457478005865</v>
      </c>
      <c r="F18" s="36">
        <f t="shared" si="2"/>
        <v>86.363636363636374</v>
      </c>
      <c r="G18" s="19">
        <f t="shared" si="3"/>
        <v>100</v>
      </c>
      <c r="H18" s="42">
        <v>1</v>
      </c>
      <c r="I18" s="42">
        <v>1</v>
      </c>
      <c r="J18" s="42">
        <v>1</v>
      </c>
      <c r="K18" s="42">
        <v>1</v>
      </c>
      <c r="L18" s="42">
        <v>1</v>
      </c>
      <c r="M18" s="42">
        <v>1</v>
      </c>
      <c r="N18" s="42">
        <v>1</v>
      </c>
      <c r="O18" s="42">
        <v>1</v>
      </c>
      <c r="P18" s="15">
        <v>72.727272727272734</v>
      </c>
      <c r="Q18" s="37">
        <v>1</v>
      </c>
      <c r="R18" s="37">
        <v>1</v>
      </c>
      <c r="S18" s="37">
        <v>1</v>
      </c>
      <c r="T18" s="37">
        <v>1</v>
      </c>
      <c r="U18" s="37">
        <v>1</v>
      </c>
      <c r="V18" s="37">
        <v>1</v>
      </c>
      <c r="W18" s="38">
        <v>0</v>
      </c>
      <c r="X18" s="37">
        <v>0</v>
      </c>
      <c r="Y18" s="37">
        <v>0</v>
      </c>
      <c r="Z18" s="37">
        <v>1</v>
      </c>
      <c r="AA18" s="37">
        <v>1</v>
      </c>
      <c r="AB18" s="18">
        <v>100</v>
      </c>
      <c r="AC18" s="37">
        <v>1</v>
      </c>
      <c r="AD18" s="37">
        <v>1</v>
      </c>
      <c r="AE18" s="37">
        <v>1</v>
      </c>
      <c r="AF18" s="37">
        <v>1</v>
      </c>
      <c r="AG18" s="19">
        <f t="shared" si="4"/>
        <v>99.838709677419359</v>
      </c>
      <c r="AH18" s="47">
        <f t="shared" si="5"/>
        <v>99.677419354838719</v>
      </c>
      <c r="AI18" s="42">
        <v>224</v>
      </c>
      <c r="AJ18" s="42">
        <v>85</v>
      </c>
      <c r="AK18" s="42">
        <v>1</v>
      </c>
      <c r="AL18" s="19">
        <f t="shared" si="6"/>
        <v>100</v>
      </c>
      <c r="AM18" s="42">
        <v>197</v>
      </c>
      <c r="AN18" s="42">
        <v>113</v>
      </c>
      <c r="AO18" s="42">
        <v>0</v>
      </c>
      <c r="AP18" s="36">
        <f t="shared" si="7"/>
        <v>99.677419354838719</v>
      </c>
      <c r="AQ18" s="18">
        <v>100</v>
      </c>
      <c r="AR18" s="42">
        <v>1</v>
      </c>
      <c r="AS18" s="42">
        <v>1</v>
      </c>
      <c r="AT18" s="42">
        <v>1</v>
      </c>
      <c r="AU18" s="42">
        <v>1</v>
      </c>
      <c r="AV18" s="42">
        <v>1</v>
      </c>
      <c r="AW18" s="42">
        <v>0</v>
      </c>
      <c r="AX18" s="19">
        <f t="shared" si="8"/>
        <v>99.354838709677423</v>
      </c>
      <c r="AY18" s="42">
        <v>174</v>
      </c>
      <c r="AZ18" s="42">
        <v>134</v>
      </c>
      <c r="BA18" s="42">
        <v>2</v>
      </c>
      <c r="BB18" s="36">
        <f t="shared" si="9"/>
        <v>78</v>
      </c>
      <c r="BC18" s="18">
        <v>80</v>
      </c>
      <c r="BD18" s="43">
        <v>1</v>
      </c>
      <c r="BE18" s="43">
        <v>1</v>
      </c>
      <c r="BF18" s="43">
        <v>0</v>
      </c>
      <c r="BG18" s="43">
        <v>1</v>
      </c>
      <c r="BH18" s="43">
        <v>1</v>
      </c>
      <c r="BI18" s="18">
        <v>60</v>
      </c>
      <c r="BJ18" s="43">
        <v>0</v>
      </c>
      <c r="BK18" s="43">
        <v>0</v>
      </c>
      <c r="BL18" s="43">
        <v>0</v>
      </c>
      <c r="BM18" s="38">
        <v>1</v>
      </c>
      <c r="BN18" s="43">
        <v>1</v>
      </c>
      <c r="BO18" s="43">
        <v>1</v>
      </c>
      <c r="BP18" s="19">
        <f t="shared" si="10"/>
        <v>100</v>
      </c>
      <c r="BQ18" s="42">
        <v>26</v>
      </c>
      <c r="BR18" s="42">
        <v>10</v>
      </c>
      <c r="BS18" s="42">
        <v>0</v>
      </c>
      <c r="BT18" s="36">
        <f t="shared" si="11"/>
        <v>99.48387096774195</v>
      </c>
      <c r="BU18" s="19">
        <f t="shared" si="12"/>
        <v>99.677419354838719</v>
      </c>
      <c r="BV18" s="42">
        <v>194</v>
      </c>
      <c r="BW18" s="42">
        <v>115</v>
      </c>
      <c r="BX18" s="42">
        <v>1</v>
      </c>
      <c r="BY18" s="19">
        <f t="shared" si="13"/>
        <v>99.354838709677423</v>
      </c>
      <c r="BZ18" s="42">
        <v>182</v>
      </c>
      <c r="CA18" s="42">
        <v>126</v>
      </c>
      <c r="CB18" s="42">
        <v>2</v>
      </c>
      <c r="CC18" s="19">
        <f t="shared" si="14"/>
        <v>99.354838709677423</v>
      </c>
      <c r="CD18" s="42">
        <v>183</v>
      </c>
      <c r="CE18" s="42">
        <v>125</v>
      </c>
      <c r="CF18" s="42">
        <v>2</v>
      </c>
      <c r="CG18" s="36">
        <f t="shared" si="15"/>
        <v>99.41935483870968</v>
      </c>
      <c r="CH18" s="19">
        <f t="shared" si="16"/>
        <v>99.354838709677423</v>
      </c>
      <c r="CI18" s="42">
        <v>173</v>
      </c>
      <c r="CJ18" s="42">
        <v>135</v>
      </c>
      <c r="CK18" s="42">
        <v>2</v>
      </c>
      <c r="CL18" s="19">
        <f t="shared" si="17"/>
        <v>99.677419354838719</v>
      </c>
      <c r="CM18" s="42">
        <v>179</v>
      </c>
      <c r="CN18" s="42">
        <v>130</v>
      </c>
      <c r="CO18" s="42">
        <v>1</v>
      </c>
      <c r="CP18" s="19">
        <f t="shared" si="18"/>
        <v>99.354838709677423</v>
      </c>
      <c r="CQ18" s="42">
        <v>170</v>
      </c>
      <c r="CR18" s="42">
        <v>138</v>
      </c>
      <c r="CS18" s="42">
        <v>2</v>
      </c>
    </row>
    <row r="19" spans="1:101" ht="19.5" customHeight="1" x14ac:dyDescent="0.25">
      <c r="A19" s="15">
        <v>122</v>
      </c>
      <c r="B19" s="15" t="s">
        <v>100</v>
      </c>
      <c r="C19" s="40" t="s">
        <v>86</v>
      </c>
      <c r="D19" s="36">
        <f t="shared" si="0"/>
        <v>91.370491803278682</v>
      </c>
      <c r="E19" s="36">
        <f t="shared" si="1"/>
        <v>99.78142076502732</v>
      </c>
      <c r="F19" s="36">
        <f t="shared" si="2"/>
        <v>100</v>
      </c>
      <c r="G19" s="19">
        <f t="shared" si="3"/>
        <v>100</v>
      </c>
      <c r="H19" s="42">
        <v>1</v>
      </c>
      <c r="I19" s="42">
        <v>1</v>
      </c>
      <c r="J19" s="42">
        <v>1</v>
      </c>
      <c r="K19" s="42">
        <v>1</v>
      </c>
      <c r="L19" s="42">
        <v>1</v>
      </c>
      <c r="M19" s="42">
        <v>1</v>
      </c>
      <c r="N19" s="42">
        <v>1</v>
      </c>
      <c r="O19" s="42">
        <v>1</v>
      </c>
      <c r="P19" s="15">
        <v>100</v>
      </c>
      <c r="Q19" s="37">
        <v>1</v>
      </c>
      <c r="R19" s="37">
        <v>1</v>
      </c>
      <c r="S19" s="37">
        <v>1</v>
      </c>
      <c r="T19" s="37">
        <v>1</v>
      </c>
      <c r="U19" s="37">
        <v>1</v>
      </c>
      <c r="V19" s="37">
        <v>1</v>
      </c>
      <c r="W19" s="38">
        <v>1</v>
      </c>
      <c r="X19" s="37">
        <v>1</v>
      </c>
      <c r="Y19" s="37">
        <v>1</v>
      </c>
      <c r="Z19" s="37">
        <v>1</v>
      </c>
      <c r="AA19" s="37">
        <v>1</v>
      </c>
      <c r="AB19" s="18">
        <v>100</v>
      </c>
      <c r="AC19" s="37">
        <v>1</v>
      </c>
      <c r="AD19" s="37">
        <v>1</v>
      </c>
      <c r="AE19" s="37">
        <v>1</v>
      </c>
      <c r="AF19" s="37">
        <v>1</v>
      </c>
      <c r="AG19" s="19">
        <f t="shared" si="4"/>
        <v>99.453551912568315</v>
      </c>
      <c r="AH19" s="47">
        <f t="shared" si="5"/>
        <v>100</v>
      </c>
      <c r="AI19" s="42">
        <v>283</v>
      </c>
      <c r="AJ19" s="42">
        <v>83</v>
      </c>
      <c r="AK19" s="42">
        <v>0</v>
      </c>
      <c r="AL19" s="19">
        <f t="shared" si="6"/>
        <v>98.907103825136616</v>
      </c>
      <c r="AM19" s="42">
        <v>274</v>
      </c>
      <c r="AN19" s="42">
        <v>88</v>
      </c>
      <c r="AO19" s="42">
        <v>4</v>
      </c>
      <c r="AP19" s="36">
        <f t="shared" si="7"/>
        <v>99.590163934426229</v>
      </c>
      <c r="AQ19" s="18">
        <v>100</v>
      </c>
      <c r="AR19" s="42">
        <v>1</v>
      </c>
      <c r="AS19" s="42">
        <v>1</v>
      </c>
      <c r="AT19" s="42">
        <v>1</v>
      </c>
      <c r="AU19" s="42">
        <v>1</v>
      </c>
      <c r="AV19" s="42">
        <v>1</v>
      </c>
      <c r="AW19" s="42">
        <v>1</v>
      </c>
      <c r="AX19" s="19">
        <f t="shared" si="8"/>
        <v>99.180327868852459</v>
      </c>
      <c r="AY19" s="42">
        <v>279</v>
      </c>
      <c r="AZ19" s="42">
        <v>84</v>
      </c>
      <c r="BA19" s="42">
        <v>3</v>
      </c>
      <c r="BB19" s="36">
        <f t="shared" si="9"/>
        <v>58</v>
      </c>
      <c r="BC19" s="18">
        <v>40</v>
      </c>
      <c r="BD19" s="43">
        <v>0</v>
      </c>
      <c r="BE19" s="43">
        <v>0</v>
      </c>
      <c r="BF19" s="43">
        <v>1</v>
      </c>
      <c r="BG19" s="43">
        <v>1</v>
      </c>
      <c r="BH19" s="43">
        <v>0</v>
      </c>
      <c r="BI19" s="18">
        <v>40</v>
      </c>
      <c r="BJ19" s="43">
        <v>0</v>
      </c>
      <c r="BK19" s="43">
        <v>0</v>
      </c>
      <c r="BL19" s="43">
        <v>0</v>
      </c>
      <c r="BM19" s="38">
        <v>1</v>
      </c>
      <c r="BN19" s="43">
        <v>1</v>
      </c>
      <c r="BO19" s="43">
        <v>0</v>
      </c>
      <c r="BP19" s="19">
        <f t="shared" si="10"/>
        <v>100</v>
      </c>
      <c r="BQ19" s="42">
        <v>34</v>
      </c>
      <c r="BR19" s="42">
        <v>18</v>
      </c>
      <c r="BS19" s="42">
        <v>0</v>
      </c>
      <c r="BT19" s="36">
        <f t="shared" si="11"/>
        <v>99.836065573770497</v>
      </c>
      <c r="BU19" s="19">
        <f t="shared" si="12"/>
        <v>100</v>
      </c>
      <c r="BV19" s="42">
        <v>271</v>
      </c>
      <c r="BW19" s="42">
        <v>95</v>
      </c>
      <c r="BX19" s="42">
        <v>0</v>
      </c>
      <c r="BY19" s="19">
        <f t="shared" si="13"/>
        <v>100</v>
      </c>
      <c r="BZ19" s="42">
        <v>278</v>
      </c>
      <c r="CA19" s="42">
        <v>88</v>
      </c>
      <c r="CB19" s="42">
        <v>0</v>
      </c>
      <c r="CC19" s="19">
        <f t="shared" si="14"/>
        <v>99.180327868852459</v>
      </c>
      <c r="CD19" s="42">
        <v>269</v>
      </c>
      <c r="CE19" s="42">
        <v>94</v>
      </c>
      <c r="CF19" s="42">
        <v>3</v>
      </c>
      <c r="CG19" s="36">
        <f t="shared" si="15"/>
        <v>99.644808743169392</v>
      </c>
      <c r="CH19" s="19">
        <f t="shared" si="16"/>
        <v>99.453551912568301</v>
      </c>
      <c r="CI19" s="42">
        <v>297</v>
      </c>
      <c r="CJ19" s="42">
        <v>67</v>
      </c>
      <c r="CK19" s="42">
        <v>2</v>
      </c>
      <c r="CL19" s="19">
        <f t="shared" si="17"/>
        <v>99.726775956284158</v>
      </c>
      <c r="CM19" s="42">
        <v>274</v>
      </c>
      <c r="CN19" s="42">
        <v>91</v>
      </c>
      <c r="CO19" s="42">
        <v>1</v>
      </c>
      <c r="CP19" s="19">
        <f t="shared" si="18"/>
        <v>99.726775956284158</v>
      </c>
      <c r="CQ19" s="42">
        <v>277</v>
      </c>
      <c r="CR19" s="42">
        <v>88</v>
      </c>
      <c r="CS19" s="42">
        <v>1</v>
      </c>
    </row>
    <row r="20" spans="1:101" ht="26.25" customHeight="1" x14ac:dyDescent="0.25">
      <c r="A20" s="15">
        <v>123</v>
      </c>
      <c r="B20" s="15" t="s">
        <v>100</v>
      </c>
      <c r="C20" s="40" t="s">
        <v>87</v>
      </c>
      <c r="D20" s="36">
        <f t="shared" si="0"/>
        <v>96.327272727272728</v>
      </c>
      <c r="E20" s="36">
        <f t="shared" si="1"/>
        <v>98.5311004784689</v>
      </c>
      <c r="F20" s="36">
        <f t="shared" si="2"/>
        <v>95.454545454545453</v>
      </c>
      <c r="G20" s="19">
        <f t="shared" si="3"/>
        <v>100</v>
      </c>
      <c r="H20" s="42">
        <v>1</v>
      </c>
      <c r="I20" s="42">
        <v>1</v>
      </c>
      <c r="J20" s="42">
        <v>1</v>
      </c>
      <c r="K20" s="42">
        <v>1</v>
      </c>
      <c r="L20" s="42">
        <v>1</v>
      </c>
      <c r="M20" s="42">
        <v>1</v>
      </c>
      <c r="N20" s="42">
        <v>1</v>
      </c>
      <c r="O20" s="42">
        <v>1</v>
      </c>
      <c r="P20" s="15">
        <v>90.909090909090907</v>
      </c>
      <c r="Q20" s="37">
        <v>1</v>
      </c>
      <c r="R20" s="37">
        <v>1</v>
      </c>
      <c r="S20" s="37">
        <v>1</v>
      </c>
      <c r="T20" s="37">
        <v>1</v>
      </c>
      <c r="U20" s="37">
        <v>1</v>
      </c>
      <c r="V20" s="37">
        <v>1</v>
      </c>
      <c r="W20" s="38">
        <v>1</v>
      </c>
      <c r="X20" s="37">
        <v>1</v>
      </c>
      <c r="Y20" s="37">
        <v>0</v>
      </c>
      <c r="Z20" s="37">
        <v>1</v>
      </c>
      <c r="AA20" s="37">
        <v>1</v>
      </c>
      <c r="AB20" s="18">
        <v>100</v>
      </c>
      <c r="AC20" s="37">
        <v>1</v>
      </c>
      <c r="AD20" s="37">
        <v>1</v>
      </c>
      <c r="AE20" s="37">
        <v>1</v>
      </c>
      <c r="AF20" s="37">
        <v>1</v>
      </c>
      <c r="AG20" s="19">
        <f t="shared" si="4"/>
        <v>99.73684210526315</v>
      </c>
      <c r="AH20" s="47">
        <f t="shared" si="5"/>
        <v>99.73684210526315</v>
      </c>
      <c r="AI20" s="42">
        <v>367</v>
      </c>
      <c r="AJ20" s="42">
        <v>12</v>
      </c>
      <c r="AK20" s="42">
        <v>1</v>
      </c>
      <c r="AL20" s="19">
        <f t="shared" si="6"/>
        <v>99.73684210526315</v>
      </c>
      <c r="AM20" s="42">
        <v>345</v>
      </c>
      <c r="AN20" s="42">
        <v>34</v>
      </c>
      <c r="AO20" s="42">
        <v>1</v>
      </c>
      <c r="AP20" s="36">
        <f t="shared" si="7"/>
        <v>99.73684210526315</v>
      </c>
      <c r="AQ20" s="18">
        <v>100</v>
      </c>
      <c r="AR20" s="42">
        <v>1</v>
      </c>
      <c r="AS20" s="42">
        <v>1</v>
      </c>
      <c r="AT20" s="42">
        <v>1</v>
      </c>
      <c r="AU20" s="42">
        <v>1</v>
      </c>
      <c r="AV20" s="42">
        <v>1</v>
      </c>
      <c r="AW20" s="42">
        <v>1</v>
      </c>
      <c r="AX20" s="19">
        <f t="shared" si="8"/>
        <v>99.473684210526315</v>
      </c>
      <c r="AY20" s="42">
        <v>352</v>
      </c>
      <c r="AZ20" s="42">
        <v>26</v>
      </c>
      <c r="BA20" s="42">
        <v>2</v>
      </c>
      <c r="BB20" s="36">
        <f t="shared" si="9"/>
        <v>84</v>
      </c>
      <c r="BC20" s="18">
        <v>100</v>
      </c>
      <c r="BD20" s="43">
        <v>1</v>
      </c>
      <c r="BE20" s="43">
        <v>1</v>
      </c>
      <c r="BF20" s="43">
        <v>1</v>
      </c>
      <c r="BG20" s="43">
        <v>1</v>
      </c>
      <c r="BH20" s="43">
        <v>1</v>
      </c>
      <c r="BI20" s="18">
        <v>60</v>
      </c>
      <c r="BJ20" s="43">
        <v>0</v>
      </c>
      <c r="BK20" s="43">
        <v>0</v>
      </c>
      <c r="BL20" s="43">
        <v>0</v>
      </c>
      <c r="BM20" s="38">
        <v>1</v>
      </c>
      <c r="BN20" s="43">
        <v>1</v>
      </c>
      <c r="BO20" s="43">
        <v>1</v>
      </c>
      <c r="BP20" s="19">
        <f t="shared" si="10"/>
        <v>100</v>
      </c>
      <c r="BQ20" s="42">
        <v>30</v>
      </c>
      <c r="BR20" s="42">
        <v>12</v>
      </c>
      <c r="BS20" s="42">
        <v>0</v>
      </c>
      <c r="BT20" s="36">
        <f t="shared" si="11"/>
        <v>99.578947368421041</v>
      </c>
      <c r="BU20" s="19">
        <f t="shared" si="12"/>
        <v>99.73684210526315</v>
      </c>
      <c r="BV20" s="42">
        <v>349</v>
      </c>
      <c r="BW20" s="42">
        <v>30</v>
      </c>
      <c r="BX20" s="42">
        <v>1</v>
      </c>
      <c r="BY20" s="19">
        <f t="shared" si="13"/>
        <v>99.473684210526315</v>
      </c>
      <c r="BZ20" s="42">
        <v>343</v>
      </c>
      <c r="CA20" s="42">
        <v>35</v>
      </c>
      <c r="CB20" s="42">
        <v>2</v>
      </c>
      <c r="CC20" s="19">
        <f t="shared" si="14"/>
        <v>99.473684210526315</v>
      </c>
      <c r="CD20" s="42">
        <v>344</v>
      </c>
      <c r="CE20" s="42">
        <v>34</v>
      </c>
      <c r="CF20" s="42">
        <v>2</v>
      </c>
      <c r="CG20" s="36">
        <f t="shared" si="15"/>
        <v>99.78947368421052</v>
      </c>
      <c r="CH20" s="19">
        <f t="shared" si="16"/>
        <v>99.73684210526315</v>
      </c>
      <c r="CI20" s="42">
        <v>355</v>
      </c>
      <c r="CJ20" s="42">
        <v>24</v>
      </c>
      <c r="CK20" s="42">
        <v>1</v>
      </c>
      <c r="CL20" s="19">
        <f t="shared" si="17"/>
        <v>100</v>
      </c>
      <c r="CM20" s="42">
        <v>347</v>
      </c>
      <c r="CN20" s="42">
        <v>33</v>
      </c>
      <c r="CO20" s="42">
        <v>0</v>
      </c>
      <c r="CP20" s="19">
        <f t="shared" si="18"/>
        <v>99.73684210526315</v>
      </c>
      <c r="CQ20" s="42">
        <v>346</v>
      </c>
      <c r="CR20" s="42">
        <v>33</v>
      </c>
      <c r="CS20" s="42">
        <v>1</v>
      </c>
    </row>
    <row r="21" spans="1:101" ht="24" customHeight="1" x14ac:dyDescent="0.25">
      <c r="A21" s="15">
        <v>124</v>
      </c>
      <c r="B21" s="15" t="s">
        <v>100</v>
      </c>
      <c r="C21" s="40" t="s">
        <v>88</v>
      </c>
      <c r="D21" s="36">
        <f t="shared" si="0"/>
        <v>95.449582172701952</v>
      </c>
      <c r="E21" s="36">
        <f t="shared" si="1"/>
        <v>99.888579387186638</v>
      </c>
      <c r="F21" s="36">
        <f t="shared" si="2"/>
        <v>100</v>
      </c>
      <c r="G21" s="19">
        <f t="shared" si="3"/>
        <v>100</v>
      </c>
      <c r="H21" s="42">
        <v>1</v>
      </c>
      <c r="I21" s="42">
        <v>1</v>
      </c>
      <c r="J21" s="42">
        <v>1</v>
      </c>
      <c r="K21" s="42">
        <v>1</v>
      </c>
      <c r="L21" s="42">
        <v>1</v>
      </c>
      <c r="M21" s="42">
        <v>1</v>
      </c>
      <c r="N21" s="42">
        <v>1</v>
      </c>
      <c r="O21" s="42">
        <v>1</v>
      </c>
      <c r="P21" s="15">
        <v>100</v>
      </c>
      <c r="Q21" s="37">
        <v>1</v>
      </c>
      <c r="R21" s="37">
        <v>1</v>
      </c>
      <c r="S21" s="37">
        <v>1</v>
      </c>
      <c r="T21" s="37">
        <v>1</v>
      </c>
      <c r="U21" s="37">
        <v>1</v>
      </c>
      <c r="V21" s="37">
        <v>1</v>
      </c>
      <c r="W21" s="38">
        <v>1</v>
      </c>
      <c r="X21" s="37">
        <v>1</v>
      </c>
      <c r="Y21" s="37">
        <v>1</v>
      </c>
      <c r="Z21" s="37">
        <v>1</v>
      </c>
      <c r="AA21" s="37">
        <v>1</v>
      </c>
      <c r="AB21" s="18">
        <v>100</v>
      </c>
      <c r="AC21" s="37">
        <v>1</v>
      </c>
      <c r="AD21" s="37">
        <v>1</v>
      </c>
      <c r="AE21" s="37">
        <v>1</v>
      </c>
      <c r="AF21" s="37">
        <v>1</v>
      </c>
      <c r="AG21" s="19">
        <f t="shared" si="4"/>
        <v>99.721448467966582</v>
      </c>
      <c r="AH21" s="47">
        <f t="shared" si="5"/>
        <v>99.721448467966582</v>
      </c>
      <c r="AI21" s="42">
        <v>334</v>
      </c>
      <c r="AJ21" s="42">
        <v>24</v>
      </c>
      <c r="AK21" s="42">
        <v>1</v>
      </c>
      <c r="AL21" s="19">
        <f t="shared" si="6"/>
        <v>99.721448467966582</v>
      </c>
      <c r="AM21" s="42">
        <v>325</v>
      </c>
      <c r="AN21" s="42">
        <v>33</v>
      </c>
      <c r="AO21" s="42">
        <v>1</v>
      </c>
      <c r="AP21" s="36">
        <f t="shared" si="7"/>
        <v>100</v>
      </c>
      <c r="AQ21" s="18">
        <v>100</v>
      </c>
      <c r="AR21" s="42">
        <v>1</v>
      </c>
      <c r="AS21" s="42">
        <v>1</v>
      </c>
      <c r="AT21" s="42">
        <v>1</v>
      </c>
      <c r="AU21" s="42">
        <v>1</v>
      </c>
      <c r="AV21" s="42">
        <v>1</v>
      </c>
      <c r="AW21" s="42">
        <v>1</v>
      </c>
      <c r="AX21" s="19">
        <f t="shared" si="8"/>
        <v>100</v>
      </c>
      <c r="AY21" s="42">
        <v>324</v>
      </c>
      <c r="AZ21" s="42">
        <v>35</v>
      </c>
      <c r="BA21" s="42">
        <v>0</v>
      </c>
      <c r="BB21" s="36">
        <f t="shared" si="9"/>
        <v>78</v>
      </c>
      <c r="BC21" s="18">
        <v>80</v>
      </c>
      <c r="BD21" s="43">
        <v>1</v>
      </c>
      <c r="BE21" s="43">
        <v>1</v>
      </c>
      <c r="BF21" s="43">
        <v>0</v>
      </c>
      <c r="BG21" s="43">
        <v>1</v>
      </c>
      <c r="BH21" s="43">
        <v>1</v>
      </c>
      <c r="BI21" s="18">
        <v>60</v>
      </c>
      <c r="BJ21" s="43">
        <v>0</v>
      </c>
      <c r="BK21" s="43">
        <v>1</v>
      </c>
      <c r="BL21" s="43">
        <v>0</v>
      </c>
      <c r="BM21" s="38">
        <v>1</v>
      </c>
      <c r="BN21" s="43">
        <v>1</v>
      </c>
      <c r="BO21" s="43">
        <v>0</v>
      </c>
      <c r="BP21" s="19">
        <f t="shared" si="10"/>
        <v>100</v>
      </c>
      <c r="BQ21" s="42">
        <v>41</v>
      </c>
      <c r="BR21" s="42">
        <v>6</v>
      </c>
      <c r="BS21" s="42">
        <v>0</v>
      </c>
      <c r="BT21" s="36">
        <f t="shared" si="11"/>
        <v>99.721448467966596</v>
      </c>
      <c r="BU21" s="19">
        <f t="shared" si="12"/>
        <v>99.721448467966582</v>
      </c>
      <c r="BV21" s="42">
        <v>318</v>
      </c>
      <c r="BW21" s="42">
        <v>40</v>
      </c>
      <c r="BX21" s="42">
        <v>1</v>
      </c>
      <c r="BY21" s="19">
        <f t="shared" si="13"/>
        <v>99.721448467966582</v>
      </c>
      <c r="BZ21" s="42">
        <v>329</v>
      </c>
      <c r="CA21" s="42">
        <v>29</v>
      </c>
      <c r="CB21" s="42">
        <v>1</v>
      </c>
      <c r="CC21" s="19">
        <f t="shared" si="14"/>
        <v>99.721448467966582</v>
      </c>
      <c r="CD21" s="42">
        <v>316</v>
      </c>
      <c r="CE21" s="42">
        <v>42</v>
      </c>
      <c r="CF21" s="42">
        <v>1</v>
      </c>
      <c r="CG21" s="36">
        <f t="shared" si="15"/>
        <v>99.637883008356553</v>
      </c>
      <c r="CH21" s="19">
        <f t="shared" si="16"/>
        <v>99.442896935933149</v>
      </c>
      <c r="CI21" s="42">
        <v>316</v>
      </c>
      <c r="CJ21" s="42">
        <v>41</v>
      </c>
      <c r="CK21" s="42">
        <v>2</v>
      </c>
      <c r="CL21" s="19">
        <f t="shared" si="17"/>
        <v>99.721448467966582</v>
      </c>
      <c r="CM21" s="42">
        <v>313</v>
      </c>
      <c r="CN21" s="42">
        <v>45</v>
      </c>
      <c r="CO21" s="42">
        <v>1</v>
      </c>
      <c r="CP21" s="19">
        <f t="shared" si="18"/>
        <v>99.721448467966582</v>
      </c>
      <c r="CQ21" s="42">
        <v>318</v>
      </c>
      <c r="CR21" s="42">
        <v>40</v>
      </c>
      <c r="CS21" s="42">
        <v>1</v>
      </c>
    </row>
    <row r="22" spans="1:101" ht="25.5" customHeight="1" x14ac:dyDescent="0.25">
      <c r="A22" s="15">
        <v>125</v>
      </c>
      <c r="B22" s="15" t="s">
        <v>100</v>
      </c>
      <c r="C22" s="40" t="s">
        <v>89</v>
      </c>
      <c r="D22" s="36">
        <f t="shared" si="0"/>
        <v>93.61090909090909</v>
      </c>
      <c r="E22" s="36">
        <f t="shared" si="1"/>
        <v>90.454545454545453</v>
      </c>
      <c r="F22" s="36">
        <f t="shared" si="2"/>
        <v>68.181818181818187</v>
      </c>
      <c r="G22" s="19">
        <f t="shared" si="3"/>
        <v>100</v>
      </c>
      <c r="H22" s="42">
        <v>1</v>
      </c>
      <c r="I22" s="42">
        <v>1</v>
      </c>
      <c r="J22" s="42">
        <v>1</v>
      </c>
      <c r="K22" s="42">
        <v>1</v>
      </c>
      <c r="L22" s="42">
        <v>1</v>
      </c>
      <c r="M22" s="42">
        <v>1</v>
      </c>
      <c r="N22" s="42">
        <v>1</v>
      </c>
      <c r="O22" s="42">
        <v>1</v>
      </c>
      <c r="P22" s="15">
        <v>36.363636363636367</v>
      </c>
      <c r="Q22" s="37">
        <v>1</v>
      </c>
      <c r="R22" s="37">
        <v>1</v>
      </c>
      <c r="S22" s="37">
        <v>0</v>
      </c>
      <c r="T22" s="37">
        <v>0</v>
      </c>
      <c r="U22" s="37">
        <v>0</v>
      </c>
      <c r="V22" s="37">
        <v>0</v>
      </c>
      <c r="W22" s="38">
        <v>0</v>
      </c>
      <c r="X22" s="37">
        <v>0</v>
      </c>
      <c r="Y22" s="37">
        <v>0</v>
      </c>
      <c r="Z22" s="37">
        <v>1</v>
      </c>
      <c r="AA22" s="37">
        <v>1</v>
      </c>
      <c r="AB22" s="18">
        <v>100</v>
      </c>
      <c r="AC22" s="37">
        <v>1</v>
      </c>
      <c r="AD22" s="37">
        <v>1</v>
      </c>
      <c r="AE22" s="37">
        <v>1</v>
      </c>
      <c r="AF22" s="37">
        <v>1</v>
      </c>
      <c r="AG22" s="19">
        <f t="shared" si="4"/>
        <v>100</v>
      </c>
      <c r="AH22" s="47">
        <f t="shared" si="5"/>
        <v>100</v>
      </c>
      <c r="AI22" s="42">
        <v>334</v>
      </c>
      <c r="AJ22" s="42">
        <v>16</v>
      </c>
      <c r="AK22" s="42">
        <v>0</v>
      </c>
      <c r="AL22" s="19">
        <f t="shared" si="6"/>
        <v>100</v>
      </c>
      <c r="AM22" s="42">
        <v>332</v>
      </c>
      <c r="AN22" s="42">
        <v>18</v>
      </c>
      <c r="AO22" s="42">
        <v>0</v>
      </c>
      <c r="AP22" s="36">
        <f t="shared" si="7"/>
        <v>99.857142857142861</v>
      </c>
      <c r="AQ22" s="18">
        <v>100</v>
      </c>
      <c r="AR22" s="42">
        <v>1</v>
      </c>
      <c r="AS22" s="42">
        <v>1</v>
      </c>
      <c r="AT22" s="42">
        <v>1</v>
      </c>
      <c r="AU22" s="42">
        <v>1</v>
      </c>
      <c r="AV22" s="42">
        <v>1</v>
      </c>
      <c r="AW22" s="42">
        <v>1</v>
      </c>
      <c r="AX22" s="19">
        <f t="shared" si="8"/>
        <v>99.714285714285708</v>
      </c>
      <c r="AY22" s="42">
        <v>332</v>
      </c>
      <c r="AZ22" s="42">
        <v>17</v>
      </c>
      <c r="BA22" s="42">
        <v>1</v>
      </c>
      <c r="BB22" s="36">
        <f t="shared" si="9"/>
        <v>78</v>
      </c>
      <c r="BC22" s="18">
        <v>80</v>
      </c>
      <c r="BD22" s="43">
        <v>1</v>
      </c>
      <c r="BE22" s="43">
        <v>1</v>
      </c>
      <c r="BF22" s="43">
        <v>1</v>
      </c>
      <c r="BG22" s="43">
        <v>1</v>
      </c>
      <c r="BH22" s="43">
        <v>0</v>
      </c>
      <c r="BI22" s="18">
        <v>60</v>
      </c>
      <c r="BJ22" s="43">
        <v>0</v>
      </c>
      <c r="BK22" s="43">
        <v>0</v>
      </c>
      <c r="BL22" s="43">
        <v>0</v>
      </c>
      <c r="BM22" s="38">
        <v>1</v>
      </c>
      <c r="BN22" s="43">
        <v>1</v>
      </c>
      <c r="BO22" s="43">
        <v>1</v>
      </c>
      <c r="BP22" s="19">
        <f t="shared" si="10"/>
        <v>100</v>
      </c>
      <c r="BQ22" s="42">
        <v>33</v>
      </c>
      <c r="BR22" s="42">
        <v>4</v>
      </c>
      <c r="BS22" s="42">
        <v>0</v>
      </c>
      <c r="BT22" s="36">
        <f t="shared" si="11"/>
        <v>99.94285714285715</v>
      </c>
      <c r="BU22" s="19">
        <f t="shared" si="12"/>
        <v>100</v>
      </c>
      <c r="BV22" s="42">
        <v>339</v>
      </c>
      <c r="BW22" s="42">
        <v>11</v>
      </c>
      <c r="BX22" s="42">
        <v>0</v>
      </c>
      <c r="BY22" s="19">
        <f t="shared" si="13"/>
        <v>100</v>
      </c>
      <c r="BZ22" s="42">
        <v>340</v>
      </c>
      <c r="CA22" s="42">
        <v>10</v>
      </c>
      <c r="CB22" s="42">
        <v>0</v>
      </c>
      <c r="CC22" s="19">
        <f t="shared" si="14"/>
        <v>99.714285714285708</v>
      </c>
      <c r="CD22" s="42">
        <v>339</v>
      </c>
      <c r="CE22" s="42">
        <v>10</v>
      </c>
      <c r="CF22" s="42">
        <v>1</v>
      </c>
      <c r="CG22" s="36">
        <f t="shared" si="15"/>
        <v>99.8</v>
      </c>
      <c r="CH22" s="19">
        <f t="shared" si="16"/>
        <v>100</v>
      </c>
      <c r="CI22" s="42">
        <v>346</v>
      </c>
      <c r="CJ22" s="42">
        <v>4</v>
      </c>
      <c r="CK22" s="42">
        <v>0</v>
      </c>
      <c r="CL22" s="19">
        <f t="shared" si="17"/>
        <v>99.714285714285708</v>
      </c>
      <c r="CM22" s="42">
        <v>338</v>
      </c>
      <c r="CN22" s="42">
        <v>11</v>
      </c>
      <c r="CO22" s="42">
        <v>1</v>
      </c>
      <c r="CP22" s="19">
        <f t="shared" si="18"/>
        <v>99.714285714285708</v>
      </c>
      <c r="CQ22" s="42">
        <v>339</v>
      </c>
      <c r="CR22" s="42">
        <v>10</v>
      </c>
      <c r="CS22" s="42">
        <v>1</v>
      </c>
    </row>
    <row r="23" spans="1:101" ht="22.5" customHeight="1" x14ac:dyDescent="0.25">
      <c r="A23" s="15">
        <v>126</v>
      </c>
      <c r="B23" s="15" t="s">
        <v>100</v>
      </c>
      <c r="C23" s="40" t="s">
        <v>90</v>
      </c>
      <c r="D23" s="36">
        <f t="shared" si="0"/>
        <v>90.166512901290133</v>
      </c>
      <c r="E23" s="36">
        <f t="shared" si="1"/>
        <v>94.034090909090907</v>
      </c>
      <c r="F23" s="36">
        <f t="shared" si="2"/>
        <v>80.113636363636374</v>
      </c>
      <c r="G23" s="19">
        <f t="shared" si="3"/>
        <v>87.5</v>
      </c>
      <c r="H23" s="42">
        <v>1</v>
      </c>
      <c r="I23" s="42">
        <v>1</v>
      </c>
      <c r="J23" s="42">
        <v>1</v>
      </c>
      <c r="K23" s="42">
        <v>1</v>
      </c>
      <c r="L23" s="42">
        <v>1</v>
      </c>
      <c r="M23" s="42">
        <v>1</v>
      </c>
      <c r="N23" s="42">
        <v>1</v>
      </c>
      <c r="O23" s="42">
        <v>0</v>
      </c>
      <c r="P23" s="15">
        <v>72.727272727272734</v>
      </c>
      <c r="Q23" s="37">
        <v>1</v>
      </c>
      <c r="R23" s="37">
        <v>1</v>
      </c>
      <c r="S23" s="37">
        <v>0</v>
      </c>
      <c r="T23" s="37">
        <v>1</v>
      </c>
      <c r="U23" s="37">
        <v>1</v>
      </c>
      <c r="V23" s="37">
        <v>1</v>
      </c>
      <c r="W23" s="38">
        <v>1</v>
      </c>
      <c r="X23" s="37">
        <v>0</v>
      </c>
      <c r="Y23" s="37">
        <v>0</v>
      </c>
      <c r="Z23" s="37">
        <v>1</v>
      </c>
      <c r="AA23" s="37">
        <v>1</v>
      </c>
      <c r="AB23" s="18">
        <v>100</v>
      </c>
      <c r="AC23" s="37">
        <v>1</v>
      </c>
      <c r="AD23" s="37">
        <v>1</v>
      </c>
      <c r="AE23" s="37">
        <v>1</v>
      </c>
      <c r="AF23" s="37">
        <v>1</v>
      </c>
      <c r="AG23" s="19">
        <f t="shared" si="4"/>
        <v>100</v>
      </c>
      <c r="AH23" s="47">
        <f t="shared" si="5"/>
        <v>100</v>
      </c>
      <c r="AI23" s="42">
        <v>268</v>
      </c>
      <c r="AJ23" s="42">
        <v>35</v>
      </c>
      <c r="AK23" s="42">
        <v>0</v>
      </c>
      <c r="AL23" s="19">
        <f t="shared" si="6"/>
        <v>100</v>
      </c>
      <c r="AM23" s="42">
        <v>223</v>
      </c>
      <c r="AN23" s="42">
        <v>80</v>
      </c>
      <c r="AO23" s="42">
        <v>0</v>
      </c>
      <c r="AP23" s="36">
        <f t="shared" si="7"/>
        <v>100</v>
      </c>
      <c r="AQ23" s="18">
        <v>100</v>
      </c>
      <c r="AR23" s="42">
        <v>1</v>
      </c>
      <c r="AS23" s="42">
        <v>1</v>
      </c>
      <c r="AT23" s="42">
        <v>1</v>
      </c>
      <c r="AU23" s="42">
        <v>1</v>
      </c>
      <c r="AV23" s="42">
        <v>1</v>
      </c>
      <c r="AW23" s="42">
        <v>1</v>
      </c>
      <c r="AX23" s="19">
        <f t="shared" si="8"/>
        <v>100</v>
      </c>
      <c r="AY23" s="42">
        <v>238</v>
      </c>
      <c r="AZ23" s="42">
        <v>65</v>
      </c>
      <c r="BA23" s="42">
        <v>0</v>
      </c>
      <c r="BB23" s="36">
        <f t="shared" si="9"/>
        <v>57.0625</v>
      </c>
      <c r="BC23" s="18">
        <v>40</v>
      </c>
      <c r="BD23" s="43">
        <v>1</v>
      </c>
      <c r="BE23" s="43">
        <v>0</v>
      </c>
      <c r="BF23" s="43">
        <v>0</v>
      </c>
      <c r="BG23" s="43">
        <v>1</v>
      </c>
      <c r="BH23" s="43">
        <v>0</v>
      </c>
      <c r="BI23" s="18">
        <v>40</v>
      </c>
      <c r="BJ23" s="43">
        <v>0</v>
      </c>
      <c r="BK23" s="43">
        <v>0</v>
      </c>
      <c r="BL23" s="43">
        <v>0</v>
      </c>
      <c r="BM23" s="38">
        <v>1</v>
      </c>
      <c r="BN23" s="43">
        <v>1</v>
      </c>
      <c r="BO23" s="43">
        <v>0</v>
      </c>
      <c r="BP23" s="19">
        <f t="shared" si="10"/>
        <v>96.875</v>
      </c>
      <c r="BQ23" s="42">
        <v>15</v>
      </c>
      <c r="BR23" s="42">
        <v>16</v>
      </c>
      <c r="BS23" s="42">
        <v>1</v>
      </c>
      <c r="BT23" s="36">
        <f t="shared" si="11"/>
        <v>99.80198019801982</v>
      </c>
      <c r="BU23" s="19">
        <f t="shared" si="12"/>
        <v>100</v>
      </c>
      <c r="BV23" s="42">
        <v>234</v>
      </c>
      <c r="BW23" s="42">
        <v>69</v>
      </c>
      <c r="BX23" s="42">
        <v>0</v>
      </c>
      <c r="BY23" s="19">
        <f t="shared" si="13"/>
        <v>99.669966996699671</v>
      </c>
      <c r="BZ23" s="42">
        <v>236</v>
      </c>
      <c r="CA23" s="42">
        <v>66</v>
      </c>
      <c r="CB23" s="42">
        <v>1</v>
      </c>
      <c r="CC23" s="19">
        <f t="shared" si="14"/>
        <v>99.669966996699671</v>
      </c>
      <c r="CD23" s="42">
        <v>240</v>
      </c>
      <c r="CE23" s="42">
        <v>62</v>
      </c>
      <c r="CF23" s="42">
        <v>1</v>
      </c>
      <c r="CG23" s="36">
        <f t="shared" si="15"/>
        <v>99.93399339933994</v>
      </c>
      <c r="CH23" s="19">
        <f t="shared" si="16"/>
        <v>100</v>
      </c>
      <c r="CI23" s="42">
        <v>242</v>
      </c>
      <c r="CJ23" s="42">
        <v>61</v>
      </c>
      <c r="CK23" s="42">
        <v>0</v>
      </c>
      <c r="CL23" s="19">
        <f t="shared" si="17"/>
        <v>99.669966996699671</v>
      </c>
      <c r="CM23" s="42">
        <v>236</v>
      </c>
      <c r="CN23" s="42">
        <v>66</v>
      </c>
      <c r="CO23" s="42">
        <v>1</v>
      </c>
      <c r="CP23" s="19">
        <f t="shared" si="18"/>
        <v>100</v>
      </c>
      <c r="CQ23" s="42">
        <v>235</v>
      </c>
      <c r="CR23" s="42">
        <v>68</v>
      </c>
      <c r="CS23" s="42">
        <v>0</v>
      </c>
    </row>
    <row r="24" spans="1:101" ht="22.5" customHeight="1" x14ac:dyDescent="0.25">
      <c r="A24" s="15">
        <v>127</v>
      </c>
      <c r="B24" s="15" t="s">
        <v>100</v>
      </c>
      <c r="C24" s="40" t="s">
        <v>91</v>
      </c>
      <c r="D24" s="36">
        <f t="shared" si="0"/>
        <v>89.5276325026325</v>
      </c>
      <c r="E24" s="36">
        <f t="shared" si="1"/>
        <v>88.630440505440504</v>
      </c>
      <c r="F24" s="36">
        <f t="shared" si="2"/>
        <v>66.47727272727272</v>
      </c>
      <c r="G24" s="19">
        <f t="shared" si="3"/>
        <v>87.5</v>
      </c>
      <c r="H24" s="42">
        <v>1</v>
      </c>
      <c r="I24" s="42">
        <v>1</v>
      </c>
      <c r="J24" s="42">
        <v>1</v>
      </c>
      <c r="K24" s="42">
        <v>1</v>
      </c>
      <c r="L24" s="42">
        <v>1</v>
      </c>
      <c r="M24" s="42">
        <v>0</v>
      </c>
      <c r="N24" s="42">
        <v>1</v>
      </c>
      <c r="O24" s="42">
        <v>1</v>
      </c>
      <c r="P24" s="15">
        <v>45.454545454545453</v>
      </c>
      <c r="Q24" s="37">
        <v>1</v>
      </c>
      <c r="R24" s="37">
        <v>1</v>
      </c>
      <c r="S24" s="37">
        <v>0</v>
      </c>
      <c r="T24" s="37">
        <v>1</v>
      </c>
      <c r="U24" s="37">
        <v>0</v>
      </c>
      <c r="V24" s="37">
        <v>1</v>
      </c>
      <c r="W24" s="38">
        <v>0</v>
      </c>
      <c r="X24" s="37">
        <v>0</v>
      </c>
      <c r="Y24" s="37">
        <v>0</v>
      </c>
      <c r="Z24" s="37">
        <v>1</v>
      </c>
      <c r="AA24" s="37">
        <v>0</v>
      </c>
      <c r="AB24" s="18">
        <v>100</v>
      </c>
      <c r="AC24" s="37">
        <v>1</v>
      </c>
      <c r="AD24" s="37">
        <v>1</v>
      </c>
      <c r="AE24" s="37">
        <v>1</v>
      </c>
      <c r="AF24" s="37">
        <v>1</v>
      </c>
      <c r="AG24" s="19">
        <f t="shared" si="4"/>
        <v>96.718146718146727</v>
      </c>
      <c r="AH24" s="47">
        <f t="shared" si="5"/>
        <v>97.683397683397686</v>
      </c>
      <c r="AI24" s="42">
        <v>76</v>
      </c>
      <c r="AJ24" s="42">
        <v>177</v>
      </c>
      <c r="AK24" s="42">
        <v>6</v>
      </c>
      <c r="AL24" s="19">
        <f t="shared" si="6"/>
        <v>95.752895752895753</v>
      </c>
      <c r="AM24" s="42">
        <v>60</v>
      </c>
      <c r="AN24" s="42">
        <v>188</v>
      </c>
      <c r="AO24" s="42">
        <v>11</v>
      </c>
      <c r="AP24" s="36">
        <f t="shared" si="7"/>
        <v>97.876447876447884</v>
      </c>
      <c r="AQ24" s="18">
        <v>100</v>
      </c>
      <c r="AR24" s="42">
        <v>1</v>
      </c>
      <c r="AS24" s="42">
        <v>1</v>
      </c>
      <c r="AT24" s="42">
        <v>1</v>
      </c>
      <c r="AU24" s="42">
        <v>1</v>
      </c>
      <c r="AV24" s="42">
        <v>1</v>
      </c>
      <c r="AW24" s="42">
        <v>1</v>
      </c>
      <c r="AX24" s="19">
        <f t="shared" si="8"/>
        <v>95.752895752895753</v>
      </c>
      <c r="AY24" s="42">
        <v>75</v>
      </c>
      <c r="AZ24" s="42">
        <v>173</v>
      </c>
      <c r="BA24" s="42">
        <v>11</v>
      </c>
      <c r="BB24" s="36">
        <f t="shared" si="9"/>
        <v>69.857142857142861</v>
      </c>
      <c r="BC24" s="18">
        <v>60</v>
      </c>
      <c r="BD24" s="43">
        <v>1</v>
      </c>
      <c r="BE24" s="43">
        <v>1</v>
      </c>
      <c r="BF24" s="43">
        <v>1</v>
      </c>
      <c r="BG24" s="43">
        <v>0</v>
      </c>
      <c r="BH24" s="43">
        <v>0</v>
      </c>
      <c r="BI24" s="18">
        <v>60</v>
      </c>
      <c r="BJ24" s="43">
        <v>0</v>
      </c>
      <c r="BK24" s="43">
        <v>0</v>
      </c>
      <c r="BL24" s="43">
        <v>0</v>
      </c>
      <c r="BM24" s="38">
        <v>1</v>
      </c>
      <c r="BN24" s="43">
        <v>1</v>
      </c>
      <c r="BO24" s="43">
        <v>1</v>
      </c>
      <c r="BP24" s="19">
        <f t="shared" si="10"/>
        <v>92.857142857142861</v>
      </c>
      <c r="BQ24" s="42">
        <v>10</v>
      </c>
      <c r="BR24" s="42">
        <v>16</v>
      </c>
      <c r="BS24" s="42">
        <v>2</v>
      </c>
      <c r="BT24" s="36">
        <f t="shared" si="11"/>
        <v>95.598455598455587</v>
      </c>
      <c r="BU24" s="19">
        <f t="shared" si="12"/>
        <v>95.366795366795358</v>
      </c>
      <c r="BV24" s="42">
        <v>46</v>
      </c>
      <c r="BW24" s="42">
        <v>201</v>
      </c>
      <c r="BX24" s="42">
        <v>12</v>
      </c>
      <c r="BY24" s="19">
        <f t="shared" si="13"/>
        <v>95.752895752895753</v>
      </c>
      <c r="BZ24" s="42">
        <v>59</v>
      </c>
      <c r="CA24" s="42">
        <v>189</v>
      </c>
      <c r="CB24" s="42">
        <v>11</v>
      </c>
      <c r="CC24" s="19">
        <f t="shared" si="14"/>
        <v>95.752895752895753</v>
      </c>
      <c r="CD24" s="42">
        <v>47</v>
      </c>
      <c r="CE24" s="42">
        <v>201</v>
      </c>
      <c r="CF24" s="42">
        <v>11</v>
      </c>
      <c r="CG24" s="36">
        <f t="shared" si="15"/>
        <v>95.675675675675677</v>
      </c>
      <c r="CH24" s="19">
        <f t="shared" si="16"/>
        <v>96.525096525096515</v>
      </c>
      <c r="CI24" s="42">
        <v>90</v>
      </c>
      <c r="CJ24" s="42">
        <v>160</v>
      </c>
      <c r="CK24" s="42">
        <v>9</v>
      </c>
      <c r="CL24" s="19">
        <f t="shared" si="17"/>
        <v>92.277992277992283</v>
      </c>
      <c r="CM24" s="42">
        <v>42</v>
      </c>
      <c r="CN24" s="42">
        <v>197</v>
      </c>
      <c r="CO24" s="42">
        <v>20</v>
      </c>
      <c r="CP24" s="19">
        <f t="shared" si="18"/>
        <v>96.525096525096515</v>
      </c>
      <c r="CQ24" s="42">
        <v>53</v>
      </c>
      <c r="CR24" s="42">
        <v>197</v>
      </c>
      <c r="CS24" s="42">
        <v>9</v>
      </c>
    </row>
    <row r="25" spans="1:101" ht="29.25" customHeight="1" x14ac:dyDescent="0.25">
      <c r="A25" s="15">
        <v>128</v>
      </c>
      <c r="B25" s="15" t="s">
        <v>100</v>
      </c>
      <c r="C25" s="40" t="s">
        <v>92</v>
      </c>
      <c r="D25" s="36">
        <f t="shared" si="0"/>
        <v>93.427148194271481</v>
      </c>
      <c r="E25" s="36">
        <f t="shared" si="1"/>
        <v>97.272727272727266</v>
      </c>
      <c r="F25" s="36">
        <f t="shared" si="2"/>
        <v>90.909090909090907</v>
      </c>
      <c r="G25" s="19">
        <f t="shared" si="3"/>
        <v>100</v>
      </c>
      <c r="H25" s="42">
        <v>1</v>
      </c>
      <c r="I25" s="42">
        <v>1</v>
      </c>
      <c r="J25" s="42">
        <v>1</v>
      </c>
      <c r="K25" s="42">
        <v>1</v>
      </c>
      <c r="L25" s="42">
        <v>1</v>
      </c>
      <c r="M25" s="42">
        <v>1</v>
      </c>
      <c r="N25" s="42">
        <v>1</v>
      </c>
      <c r="O25" s="42">
        <v>1</v>
      </c>
      <c r="P25" s="15">
        <v>81.818181818181827</v>
      </c>
      <c r="Q25" s="37">
        <v>1</v>
      </c>
      <c r="R25" s="37">
        <v>1</v>
      </c>
      <c r="S25" s="37">
        <v>0</v>
      </c>
      <c r="T25" s="37">
        <v>1</v>
      </c>
      <c r="U25" s="37">
        <v>1</v>
      </c>
      <c r="V25" s="37">
        <v>1</v>
      </c>
      <c r="W25" s="38">
        <v>1</v>
      </c>
      <c r="X25" s="37">
        <v>1</v>
      </c>
      <c r="Y25" s="37">
        <v>1</v>
      </c>
      <c r="Z25" s="37">
        <v>1</v>
      </c>
      <c r="AA25" s="37">
        <v>0</v>
      </c>
      <c r="AB25" s="18">
        <v>100</v>
      </c>
      <c r="AC25" s="37">
        <v>1</v>
      </c>
      <c r="AD25" s="37">
        <v>1</v>
      </c>
      <c r="AE25" s="37">
        <v>1</v>
      </c>
      <c r="AF25" s="37">
        <v>1</v>
      </c>
      <c r="AG25" s="19">
        <f t="shared" si="4"/>
        <v>100</v>
      </c>
      <c r="AH25" s="47">
        <f t="shared" si="5"/>
        <v>100</v>
      </c>
      <c r="AI25" s="42">
        <v>220</v>
      </c>
      <c r="AJ25" s="42">
        <v>145</v>
      </c>
      <c r="AK25" s="42">
        <v>0</v>
      </c>
      <c r="AL25" s="19">
        <f t="shared" si="6"/>
        <v>100</v>
      </c>
      <c r="AM25" s="42">
        <v>212</v>
      </c>
      <c r="AN25" s="42">
        <v>153</v>
      </c>
      <c r="AO25" s="42">
        <v>0</v>
      </c>
      <c r="AP25" s="36">
        <f t="shared" si="7"/>
        <v>100</v>
      </c>
      <c r="AQ25" s="18">
        <v>100</v>
      </c>
      <c r="AR25" s="42">
        <v>1</v>
      </c>
      <c r="AS25" s="42">
        <v>1</v>
      </c>
      <c r="AT25" s="42">
        <v>1</v>
      </c>
      <c r="AU25" s="42">
        <v>1</v>
      </c>
      <c r="AV25" s="42">
        <v>1</v>
      </c>
      <c r="AW25" s="42">
        <v>0</v>
      </c>
      <c r="AX25" s="19">
        <f t="shared" si="8"/>
        <v>100</v>
      </c>
      <c r="AY25" s="42">
        <v>218</v>
      </c>
      <c r="AZ25" s="42">
        <v>147</v>
      </c>
      <c r="BA25" s="42">
        <v>0</v>
      </c>
      <c r="BB25" s="36">
        <f t="shared" si="9"/>
        <v>70</v>
      </c>
      <c r="BC25" s="18">
        <v>80</v>
      </c>
      <c r="BD25" s="43">
        <v>1</v>
      </c>
      <c r="BE25" s="43">
        <v>1</v>
      </c>
      <c r="BF25" s="43">
        <v>0</v>
      </c>
      <c r="BG25" s="43">
        <v>1</v>
      </c>
      <c r="BH25" s="43">
        <v>1</v>
      </c>
      <c r="BI25" s="18">
        <v>40</v>
      </c>
      <c r="BJ25" s="43">
        <v>0</v>
      </c>
      <c r="BK25" s="43">
        <v>0</v>
      </c>
      <c r="BL25" s="43">
        <v>0</v>
      </c>
      <c r="BM25" s="38">
        <v>1</v>
      </c>
      <c r="BN25" s="43">
        <v>1</v>
      </c>
      <c r="BO25" s="43">
        <v>0</v>
      </c>
      <c r="BP25" s="19">
        <f t="shared" si="10"/>
        <v>100</v>
      </c>
      <c r="BQ25" s="42">
        <v>49</v>
      </c>
      <c r="BR25" s="42">
        <v>30</v>
      </c>
      <c r="BS25" s="42">
        <v>0</v>
      </c>
      <c r="BT25" s="36">
        <f t="shared" si="11"/>
        <v>100</v>
      </c>
      <c r="BU25" s="19">
        <f t="shared" si="12"/>
        <v>100</v>
      </c>
      <c r="BV25" s="42">
        <v>218</v>
      </c>
      <c r="BW25" s="42">
        <v>147</v>
      </c>
      <c r="BX25" s="42">
        <v>0</v>
      </c>
      <c r="BY25" s="19">
        <f t="shared" si="13"/>
        <v>100</v>
      </c>
      <c r="BZ25" s="42">
        <v>232</v>
      </c>
      <c r="CA25" s="42">
        <v>133</v>
      </c>
      <c r="CB25" s="42">
        <v>0</v>
      </c>
      <c r="CC25" s="19">
        <f t="shared" si="14"/>
        <v>100</v>
      </c>
      <c r="CD25" s="42">
        <v>211</v>
      </c>
      <c r="CE25" s="42">
        <v>154</v>
      </c>
      <c r="CF25" s="42">
        <v>0</v>
      </c>
      <c r="CG25" s="36">
        <f t="shared" si="15"/>
        <v>99.863013698630141</v>
      </c>
      <c r="CH25" s="19">
        <f t="shared" si="16"/>
        <v>99.726027397260282</v>
      </c>
      <c r="CI25" s="42">
        <v>262</v>
      </c>
      <c r="CJ25" s="42">
        <v>102</v>
      </c>
      <c r="CK25" s="42">
        <v>1</v>
      </c>
      <c r="CL25" s="19">
        <f t="shared" si="17"/>
        <v>99.726027397260282</v>
      </c>
      <c r="CM25" s="42">
        <v>214</v>
      </c>
      <c r="CN25" s="42">
        <v>150</v>
      </c>
      <c r="CO25" s="42">
        <v>1</v>
      </c>
      <c r="CP25" s="19">
        <f t="shared" si="18"/>
        <v>100</v>
      </c>
      <c r="CQ25" s="42">
        <v>221</v>
      </c>
      <c r="CR25" s="42">
        <v>144</v>
      </c>
      <c r="CS25" s="42">
        <v>0</v>
      </c>
    </row>
    <row r="26" spans="1:101" ht="33" customHeight="1" x14ac:dyDescent="0.25">
      <c r="A26" s="15">
        <v>129</v>
      </c>
      <c r="B26" s="15" t="s">
        <v>100</v>
      </c>
      <c r="C26" s="40" t="s">
        <v>93</v>
      </c>
      <c r="D26" s="36">
        <f t="shared" si="0"/>
        <v>94.858136924803603</v>
      </c>
      <c r="E26" s="36">
        <f t="shared" si="1"/>
        <v>98.34006734006735</v>
      </c>
      <c r="F26" s="36">
        <f t="shared" si="2"/>
        <v>95.454545454545453</v>
      </c>
      <c r="G26" s="19">
        <f t="shared" si="3"/>
        <v>100</v>
      </c>
      <c r="H26" s="42">
        <v>1</v>
      </c>
      <c r="I26" s="42">
        <v>1</v>
      </c>
      <c r="J26" s="42">
        <v>1</v>
      </c>
      <c r="K26" s="42">
        <v>1</v>
      </c>
      <c r="L26" s="42">
        <v>1</v>
      </c>
      <c r="M26" s="42">
        <v>1</v>
      </c>
      <c r="N26" s="42">
        <v>1</v>
      </c>
      <c r="O26" s="42">
        <v>1</v>
      </c>
      <c r="P26" s="15">
        <v>90.909090909090907</v>
      </c>
      <c r="Q26" s="37">
        <v>1</v>
      </c>
      <c r="R26" s="37">
        <v>1</v>
      </c>
      <c r="S26" s="37">
        <v>1</v>
      </c>
      <c r="T26" s="37">
        <v>1</v>
      </c>
      <c r="U26" s="37">
        <v>1</v>
      </c>
      <c r="V26" s="37">
        <v>1</v>
      </c>
      <c r="W26" s="38">
        <v>1</v>
      </c>
      <c r="X26" s="37">
        <v>1</v>
      </c>
      <c r="Y26" s="37">
        <v>0</v>
      </c>
      <c r="Z26" s="37">
        <v>1</v>
      </c>
      <c r="AA26" s="37">
        <v>1</v>
      </c>
      <c r="AB26" s="18">
        <v>100</v>
      </c>
      <c r="AC26" s="37">
        <v>1</v>
      </c>
      <c r="AD26" s="37">
        <v>1</v>
      </c>
      <c r="AE26" s="37">
        <v>1</v>
      </c>
      <c r="AF26" s="37">
        <v>1</v>
      </c>
      <c r="AG26" s="19">
        <f t="shared" si="4"/>
        <v>99.259259259259252</v>
      </c>
      <c r="AH26" s="47">
        <f t="shared" si="5"/>
        <v>99.259259259259252</v>
      </c>
      <c r="AI26" s="42">
        <v>355</v>
      </c>
      <c r="AJ26" s="42">
        <v>47</v>
      </c>
      <c r="AK26" s="42">
        <v>3</v>
      </c>
      <c r="AL26" s="19">
        <f t="shared" si="6"/>
        <v>99.259259259259252</v>
      </c>
      <c r="AM26" s="42">
        <v>344</v>
      </c>
      <c r="AN26" s="42">
        <v>58</v>
      </c>
      <c r="AO26" s="42">
        <v>3</v>
      </c>
      <c r="AP26" s="36">
        <f t="shared" si="7"/>
        <v>99.506172839506178</v>
      </c>
      <c r="AQ26" s="18">
        <v>100</v>
      </c>
      <c r="AR26" s="42">
        <v>1</v>
      </c>
      <c r="AS26" s="42">
        <v>1</v>
      </c>
      <c r="AT26" s="42">
        <v>1</v>
      </c>
      <c r="AU26" s="42">
        <v>1</v>
      </c>
      <c r="AV26" s="42">
        <v>1</v>
      </c>
      <c r="AW26" s="42">
        <v>1</v>
      </c>
      <c r="AX26" s="19">
        <f t="shared" si="8"/>
        <v>99.012345679012341</v>
      </c>
      <c r="AY26" s="42">
        <v>338</v>
      </c>
      <c r="AZ26" s="42">
        <v>63</v>
      </c>
      <c r="BA26" s="42">
        <v>4</v>
      </c>
      <c r="BB26" s="36">
        <f t="shared" si="9"/>
        <v>78</v>
      </c>
      <c r="BC26" s="18">
        <v>80</v>
      </c>
      <c r="BD26" s="43">
        <v>1</v>
      </c>
      <c r="BE26" s="43">
        <v>1</v>
      </c>
      <c r="BF26" s="43">
        <v>1</v>
      </c>
      <c r="BG26" s="43">
        <v>0</v>
      </c>
      <c r="BH26" s="43">
        <v>1</v>
      </c>
      <c r="BI26" s="18">
        <v>60</v>
      </c>
      <c r="BJ26" s="43">
        <v>0</v>
      </c>
      <c r="BK26" s="43">
        <v>0</v>
      </c>
      <c r="BL26" s="43">
        <v>0</v>
      </c>
      <c r="BM26" s="38">
        <v>1</v>
      </c>
      <c r="BN26" s="43">
        <v>1</v>
      </c>
      <c r="BO26" s="43">
        <v>1</v>
      </c>
      <c r="BP26" s="19">
        <f t="shared" si="10"/>
        <v>100</v>
      </c>
      <c r="BQ26" s="42">
        <v>54</v>
      </c>
      <c r="BR26" s="42">
        <v>25</v>
      </c>
      <c r="BS26" s="42">
        <v>0</v>
      </c>
      <c r="BT26" s="36">
        <f t="shared" si="11"/>
        <v>99.259259259259252</v>
      </c>
      <c r="BU26" s="19">
        <f t="shared" si="12"/>
        <v>99.259259259259252</v>
      </c>
      <c r="BV26" s="42">
        <v>320</v>
      </c>
      <c r="BW26" s="42">
        <v>82</v>
      </c>
      <c r="BX26" s="42">
        <v>3</v>
      </c>
      <c r="BY26" s="19">
        <f t="shared" si="13"/>
        <v>99.259259259259252</v>
      </c>
      <c r="BZ26" s="42">
        <v>334</v>
      </c>
      <c r="CA26" s="42">
        <v>68</v>
      </c>
      <c r="CB26" s="42">
        <v>3</v>
      </c>
      <c r="CC26" s="19">
        <f t="shared" si="14"/>
        <v>99.259259259259252</v>
      </c>
      <c r="CD26" s="42">
        <v>328</v>
      </c>
      <c r="CE26" s="42">
        <v>74</v>
      </c>
      <c r="CF26" s="42">
        <v>3</v>
      </c>
      <c r="CG26" s="36">
        <f t="shared" si="15"/>
        <v>99.18518518518519</v>
      </c>
      <c r="CH26" s="19">
        <f t="shared" si="16"/>
        <v>99.012345679012341</v>
      </c>
      <c r="CI26" s="42">
        <v>327</v>
      </c>
      <c r="CJ26" s="42">
        <v>74</v>
      </c>
      <c r="CK26" s="42">
        <v>4</v>
      </c>
      <c r="CL26" s="19">
        <f t="shared" si="17"/>
        <v>99.259259259259252</v>
      </c>
      <c r="CM26" s="42">
        <v>323</v>
      </c>
      <c r="CN26" s="42">
        <v>79</v>
      </c>
      <c r="CO26" s="42">
        <v>3</v>
      </c>
      <c r="CP26" s="19">
        <f t="shared" si="18"/>
        <v>99.259259259259252</v>
      </c>
      <c r="CQ26" s="42">
        <v>329</v>
      </c>
      <c r="CR26" s="42">
        <v>73</v>
      </c>
      <c r="CS26" s="42">
        <v>3</v>
      </c>
    </row>
    <row r="27" spans="1:101" ht="26.25" customHeight="1" x14ac:dyDescent="0.25">
      <c r="A27" s="15">
        <v>130</v>
      </c>
      <c r="B27" s="55" t="s">
        <v>100</v>
      </c>
      <c r="C27" s="56" t="s">
        <v>94</v>
      </c>
      <c r="D27" s="103">
        <f t="shared" si="0"/>
        <v>95.57474214709093</v>
      </c>
      <c r="E27" s="103">
        <f t="shared" si="1"/>
        <v>98.03934871099051</v>
      </c>
      <c r="F27" s="103">
        <f t="shared" si="2"/>
        <v>95.454545454545453</v>
      </c>
      <c r="G27" s="104">
        <f t="shared" si="3"/>
        <v>100</v>
      </c>
      <c r="H27" s="105">
        <v>1</v>
      </c>
      <c r="I27" s="105">
        <v>1</v>
      </c>
      <c r="J27" s="105">
        <v>1</v>
      </c>
      <c r="K27" s="105">
        <v>1</v>
      </c>
      <c r="L27" s="105">
        <v>1</v>
      </c>
      <c r="M27" s="105">
        <v>1</v>
      </c>
      <c r="N27" s="105">
        <v>1</v>
      </c>
      <c r="O27" s="105">
        <v>1</v>
      </c>
      <c r="P27" s="106">
        <v>90.909090909090907</v>
      </c>
      <c r="Q27" s="107">
        <v>1</v>
      </c>
      <c r="R27" s="107">
        <v>1</v>
      </c>
      <c r="S27" s="107">
        <v>1</v>
      </c>
      <c r="T27" s="107">
        <v>1</v>
      </c>
      <c r="U27" s="107">
        <v>1</v>
      </c>
      <c r="V27" s="107">
        <v>1</v>
      </c>
      <c r="W27" s="107">
        <v>1</v>
      </c>
      <c r="X27" s="107">
        <v>0</v>
      </c>
      <c r="Y27" s="107">
        <v>1</v>
      </c>
      <c r="Z27" s="107">
        <v>1</v>
      </c>
      <c r="AA27" s="107">
        <v>1</v>
      </c>
      <c r="AB27" s="108">
        <v>100</v>
      </c>
      <c r="AC27" s="107">
        <v>1</v>
      </c>
      <c r="AD27" s="107">
        <v>1</v>
      </c>
      <c r="AE27" s="107">
        <v>1</v>
      </c>
      <c r="AF27" s="107">
        <v>1</v>
      </c>
      <c r="AG27" s="104">
        <f t="shared" ref="AG27:AG30" si="19">(AH27+AL27)/2</f>
        <v>98.507462686567152</v>
      </c>
      <c r="AH27" s="109">
        <f t="shared" ref="AH27:AH30" si="20">(AI27+AJ27)/(AK27+AJ27+AI27)*100</f>
        <v>98.933901918976545</v>
      </c>
      <c r="AI27" s="105">
        <v>381</v>
      </c>
      <c r="AJ27" s="105">
        <v>83</v>
      </c>
      <c r="AK27" s="105">
        <v>5</v>
      </c>
      <c r="AL27" s="104">
        <f t="shared" ref="AL27:AL30" si="21">(AM27+AN27)/(AO27+AN27+AM27)*100</f>
        <v>98.081023454157773</v>
      </c>
      <c r="AM27" s="105">
        <v>374</v>
      </c>
      <c r="AN27" s="105">
        <v>86</v>
      </c>
      <c r="AO27" s="105">
        <v>9</v>
      </c>
      <c r="AP27" s="103">
        <f t="shared" ref="AP27:AP30" si="22">(AQ27+AX27)/2</f>
        <v>99.360341151385938</v>
      </c>
      <c r="AQ27" s="108">
        <v>100</v>
      </c>
      <c r="AR27" s="105">
        <v>1</v>
      </c>
      <c r="AS27" s="105">
        <v>1</v>
      </c>
      <c r="AT27" s="105">
        <v>1</v>
      </c>
      <c r="AU27" s="105">
        <v>1</v>
      </c>
      <c r="AV27" s="105">
        <v>1</v>
      </c>
      <c r="AW27" s="105">
        <v>1</v>
      </c>
      <c r="AX27" s="104">
        <f t="shared" ref="AX27:AX30" si="23">(AY27+AZ27)/(BA27+AZ27+AY27)*100</f>
        <v>98.720682302771863</v>
      </c>
      <c r="AY27" s="105">
        <v>383</v>
      </c>
      <c r="AZ27" s="105">
        <v>80</v>
      </c>
      <c r="BA27" s="105">
        <v>6</v>
      </c>
      <c r="BB27" s="103">
        <f t="shared" ref="BB27:BB30" si="24">(BC27*0.3)+(BI27*0.4)+(BP27*0.3)</f>
        <v>82.94736842105263</v>
      </c>
      <c r="BC27" s="108">
        <v>100</v>
      </c>
      <c r="BD27" s="105">
        <v>1</v>
      </c>
      <c r="BE27" s="105">
        <v>1</v>
      </c>
      <c r="BF27" s="105">
        <v>1</v>
      </c>
      <c r="BG27" s="105">
        <v>1</v>
      </c>
      <c r="BH27" s="105">
        <v>1</v>
      </c>
      <c r="BI27" s="108">
        <v>60</v>
      </c>
      <c r="BJ27" s="105">
        <v>0</v>
      </c>
      <c r="BK27" s="105">
        <v>1</v>
      </c>
      <c r="BL27" s="105">
        <v>0</v>
      </c>
      <c r="BM27" s="107">
        <v>1</v>
      </c>
      <c r="BN27" s="105">
        <v>1</v>
      </c>
      <c r="BO27" s="105">
        <v>0</v>
      </c>
      <c r="BP27" s="104">
        <f t="shared" si="10"/>
        <v>96.491228070175438</v>
      </c>
      <c r="BQ27" s="105">
        <v>48</v>
      </c>
      <c r="BR27" s="105">
        <v>7</v>
      </c>
      <c r="BS27" s="105">
        <v>2</v>
      </c>
      <c r="BT27" s="103">
        <f t="shared" ref="BT27:BT30" si="25">(BU27*0.4)+(BY27*0.4)+(CC27*0.2)</f>
        <v>98.635394456289987</v>
      </c>
      <c r="BU27" s="104">
        <f t="shared" ref="BU27:BU30" si="26">(BV27+BW27)/(BX27+BW27+BV27)*100</f>
        <v>98.294243070362469</v>
      </c>
      <c r="BV27" s="105">
        <v>367</v>
      </c>
      <c r="BW27" s="105">
        <v>94</v>
      </c>
      <c r="BX27" s="105">
        <v>8</v>
      </c>
      <c r="BY27" s="104">
        <f t="shared" ref="BY27:BY30" si="27">(BZ27+CA27)/(CB27+CA27+BZ27)*100</f>
        <v>98.933901918976545</v>
      </c>
      <c r="BZ27" s="105">
        <v>373</v>
      </c>
      <c r="CA27" s="105">
        <v>91</v>
      </c>
      <c r="CB27" s="105">
        <v>5</v>
      </c>
      <c r="CC27" s="104">
        <f t="shared" ref="CC27:CC30" si="28">(CD27+CE27)/(CF27+CE27+CD27)*100</f>
        <v>98.720682302771863</v>
      </c>
      <c r="CD27" s="105">
        <v>366</v>
      </c>
      <c r="CE27" s="105">
        <v>97</v>
      </c>
      <c r="CF27" s="105">
        <v>6</v>
      </c>
      <c r="CG27" s="103">
        <f t="shared" ref="CG27:CG30" si="29">(CH27*0.3)+(CL27*0.2)+(CP27*0.5)</f>
        <v>98.8912579957356</v>
      </c>
      <c r="CH27" s="104">
        <f t="shared" ref="CH27:CH30" si="30">(CI27+CJ27)/(CK27+CJ27+CI27)*100</f>
        <v>98.933901918976545</v>
      </c>
      <c r="CI27" s="105">
        <v>384</v>
      </c>
      <c r="CJ27" s="105">
        <v>80</v>
      </c>
      <c r="CK27" s="105">
        <v>5</v>
      </c>
      <c r="CL27" s="104">
        <f t="shared" ref="CL27:CL30" si="31">(CM27+CN27)/(CO27+CN27+CM27)*100</f>
        <v>98.720682302771863</v>
      </c>
      <c r="CM27" s="105">
        <v>360</v>
      </c>
      <c r="CN27" s="105">
        <v>103</v>
      </c>
      <c r="CO27" s="105">
        <v>6</v>
      </c>
      <c r="CP27" s="104">
        <f t="shared" ref="CP27:CP30" si="32">(CQ27+CR27)/(CS27+CR27+CQ27)*100</f>
        <v>98.933901918976545</v>
      </c>
      <c r="CQ27" s="105">
        <v>372</v>
      </c>
      <c r="CR27" s="105">
        <v>92</v>
      </c>
      <c r="CS27" s="105">
        <v>5</v>
      </c>
      <c r="CT27" s="110"/>
      <c r="CU27" s="110"/>
      <c r="CV27" s="110"/>
      <c r="CW27" s="110"/>
    </row>
    <row r="28" spans="1:101" ht="33" customHeight="1" x14ac:dyDescent="0.25">
      <c r="A28" s="15">
        <v>131</v>
      </c>
      <c r="B28" s="15" t="s">
        <v>100</v>
      </c>
      <c r="C28" s="40" t="s">
        <v>95</v>
      </c>
      <c r="D28" s="36">
        <f t="shared" si="0"/>
        <v>96.654545454545456</v>
      </c>
      <c r="E28" s="36">
        <f t="shared" si="1"/>
        <v>97.272727272727266</v>
      </c>
      <c r="F28" s="36">
        <f t="shared" si="2"/>
        <v>90.909090909090907</v>
      </c>
      <c r="G28" s="19">
        <f t="shared" si="3"/>
        <v>100</v>
      </c>
      <c r="H28" s="42">
        <v>1</v>
      </c>
      <c r="I28" s="42">
        <v>1</v>
      </c>
      <c r="J28" s="42">
        <v>1</v>
      </c>
      <c r="K28" s="42">
        <v>1</v>
      </c>
      <c r="L28" s="42">
        <v>1</v>
      </c>
      <c r="M28" s="42">
        <v>1</v>
      </c>
      <c r="N28" s="42">
        <v>1</v>
      </c>
      <c r="O28" s="42">
        <v>1</v>
      </c>
      <c r="P28" s="15">
        <v>81.818181818181827</v>
      </c>
      <c r="Q28" s="37">
        <v>1</v>
      </c>
      <c r="R28" s="37">
        <v>1</v>
      </c>
      <c r="S28" s="37">
        <v>1</v>
      </c>
      <c r="T28" s="37">
        <v>1</v>
      </c>
      <c r="U28" s="37">
        <v>1</v>
      </c>
      <c r="V28" s="37">
        <v>1</v>
      </c>
      <c r="W28" s="38">
        <v>0</v>
      </c>
      <c r="X28" s="37">
        <v>1</v>
      </c>
      <c r="Y28" s="37">
        <v>0</v>
      </c>
      <c r="Z28" s="37">
        <v>1</v>
      </c>
      <c r="AA28" s="37">
        <v>1</v>
      </c>
      <c r="AB28" s="18">
        <v>100</v>
      </c>
      <c r="AC28" s="37">
        <v>1</v>
      </c>
      <c r="AD28" s="37">
        <v>1</v>
      </c>
      <c r="AE28" s="37">
        <v>1</v>
      </c>
      <c r="AF28" s="37">
        <v>1</v>
      </c>
      <c r="AG28" s="19">
        <f t="shared" si="19"/>
        <v>100</v>
      </c>
      <c r="AH28" s="47">
        <f t="shared" si="20"/>
        <v>100</v>
      </c>
      <c r="AI28" s="42">
        <v>199</v>
      </c>
      <c r="AJ28" s="42">
        <v>9</v>
      </c>
      <c r="AK28" s="42">
        <v>0</v>
      </c>
      <c r="AL28" s="19">
        <f t="shared" si="21"/>
        <v>100</v>
      </c>
      <c r="AM28" s="42">
        <v>199</v>
      </c>
      <c r="AN28" s="42">
        <v>9</v>
      </c>
      <c r="AO28" s="42">
        <v>0</v>
      </c>
      <c r="AP28" s="36">
        <f t="shared" si="22"/>
        <v>100</v>
      </c>
      <c r="AQ28" s="18">
        <v>100</v>
      </c>
      <c r="AR28" s="42">
        <v>1</v>
      </c>
      <c r="AS28" s="42">
        <v>1</v>
      </c>
      <c r="AT28" s="42">
        <v>1</v>
      </c>
      <c r="AU28" s="42">
        <v>1</v>
      </c>
      <c r="AV28" s="42">
        <v>1</v>
      </c>
      <c r="AW28" s="42">
        <v>1</v>
      </c>
      <c r="AX28" s="19">
        <f t="shared" si="23"/>
        <v>100</v>
      </c>
      <c r="AY28" s="42">
        <v>198</v>
      </c>
      <c r="AZ28" s="42">
        <v>10</v>
      </c>
      <c r="BA28" s="42">
        <v>0</v>
      </c>
      <c r="BB28" s="36">
        <f t="shared" si="24"/>
        <v>86</v>
      </c>
      <c r="BC28" s="18">
        <v>80</v>
      </c>
      <c r="BD28" s="43">
        <v>1</v>
      </c>
      <c r="BE28" s="43">
        <v>0</v>
      </c>
      <c r="BF28" s="43">
        <v>1</v>
      </c>
      <c r="BG28" s="43">
        <v>1</v>
      </c>
      <c r="BH28" s="43">
        <v>1</v>
      </c>
      <c r="BI28" s="18">
        <v>80</v>
      </c>
      <c r="BJ28" s="43">
        <v>1</v>
      </c>
      <c r="BK28" s="43">
        <v>0</v>
      </c>
      <c r="BL28" s="43">
        <v>0</v>
      </c>
      <c r="BM28" s="38">
        <v>1</v>
      </c>
      <c r="BN28" s="43">
        <v>1</v>
      </c>
      <c r="BO28" s="43">
        <v>1</v>
      </c>
      <c r="BP28" s="19">
        <f t="shared" ref="BP28:BP30" si="33">(BQ28+BR28)/(BS28+BR28+BQ28)*100</f>
        <v>100</v>
      </c>
      <c r="BQ28" s="42">
        <v>24</v>
      </c>
      <c r="BR28" s="42">
        <v>0</v>
      </c>
      <c r="BS28" s="42">
        <v>0</v>
      </c>
      <c r="BT28" s="36">
        <f t="shared" si="25"/>
        <v>100</v>
      </c>
      <c r="BU28" s="19">
        <f t="shared" si="26"/>
        <v>100</v>
      </c>
      <c r="BV28" s="42">
        <v>183</v>
      </c>
      <c r="BW28" s="42">
        <v>25</v>
      </c>
      <c r="BX28" s="42">
        <v>0</v>
      </c>
      <c r="BY28" s="19">
        <f t="shared" si="27"/>
        <v>100</v>
      </c>
      <c r="BZ28" s="42">
        <v>181</v>
      </c>
      <c r="CA28" s="42">
        <v>27</v>
      </c>
      <c r="CB28" s="42">
        <v>0</v>
      </c>
      <c r="CC28" s="19">
        <f t="shared" si="28"/>
        <v>100</v>
      </c>
      <c r="CD28" s="42">
        <v>184</v>
      </c>
      <c r="CE28" s="42">
        <v>24</v>
      </c>
      <c r="CF28" s="42">
        <v>0</v>
      </c>
      <c r="CG28" s="36">
        <f t="shared" si="29"/>
        <v>100</v>
      </c>
      <c r="CH28" s="19">
        <f t="shared" si="30"/>
        <v>100</v>
      </c>
      <c r="CI28" s="42">
        <v>185</v>
      </c>
      <c r="CJ28" s="42">
        <v>23</v>
      </c>
      <c r="CK28" s="42">
        <v>0</v>
      </c>
      <c r="CL28" s="19">
        <f t="shared" si="31"/>
        <v>100</v>
      </c>
      <c r="CM28" s="42">
        <v>182</v>
      </c>
      <c r="CN28" s="42">
        <v>26</v>
      </c>
      <c r="CO28" s="42">
        <v>0</v>
      </c>
      <c r="CP28" s="19">
        <f t="shared" si="32"/>
        <v>100</v>
      </c>
      <c r="CQ28" s="42">
        <v>181</v>
      </c>
      <c r="CR28" s="42">
        <v>27</v>
      </c>
      <c r="CS28" s="42">
        <v>0</v>
      </c>
    </row>
    <row r="29" spans="1:101" ht="30.75" customHeight="1" x14ac:dyDescent="0.25">
      <c r="A29" s="15">
        <v>132</v>
      </c>
      <c r="B29" s="15" t="s">
        <v>100</v>
      </c>
      <c r="C29" s="40" t="s">
        <v>96</v>
      </c>
      <c r="D29" s="36">
        <f t="shared" si="0"/>
        <v>88.541947628918308</v>
      </c>
      <c r="E29" s="36">
        <f t="shared" si="1"/>
        <v>93.181818181818187</v>
      </c>
      <c r="F29" s="36">
        <f t="shared" si="2"/>
        <v>77.272727272727266</v>
      </c>
      <c r="G29" s="19">
        <f t="shared" si="3"/>
        <v>100</v>
      </c>
      <c r="H29" s="42">
        <v>1</v>
      </c>
      <c r="I29" s="42">
        <v>1</v>
      </c>
      <c r="J29" s="42">
        <v>1</v>
      </c>
      <c r="K29" s="42">
        <v>1</v>
      </c>
      <c r="L29" s="42">
        <v>1</v>
      </c>
      <c r="M29" s="42">
        <v>1</v>
      </c>
      <c r="N29" s="42">
        <v>1</v>
      </c>
      <c r="O29" s="42">
        <v>1</v>
      </c>
      <c r="P29" s="15">
        <v>54.54545454545454</v>
      </c>
      <c r="Q29" s="37">
        <v>1</v>
      </c>
      <c r="R29" s="37">
        <v>1</v>
      </c>
      <c r="S29" s="37">
        <v>0</v>
      </c>
      <c r="T29" s="37">
        <v>1</v>
      </c>
      <c r="U29" s="37">
        <v>1</v>
      </c>
      <c r="V29" s="37">
        <v>0</v>
      </c>
      <c r="W29" s="38">
        <v>0</v>
      </c>
      <c r="X29" s="37">
        <v>0</v>
      </c>
      <c r="Y29" s="37">
        <v>0</v>
      </c>
      <c r="Z29" s="37">
        <v>1</v>
      </c>
      <c r="AA29" s="37">
        <v>1</v>
      </c>
      <c r="AB29" s="18">
        <v>100</v>
      </c>
      <c r="AC29" s="37">
        <v>1</v>
      </c>
      <c r="AD29" s="37">
        <v>1</v>
      </c>
      <c r="AE29" s="37">
        <v>1</v>
      </c>
      <c r="AF29" s="37">
        <v>1</v>
      </c>
      <c r="AG29" s="19">
        <f t="shared" si="19"/>
        <v>100</v>
      </c>
      <c r="AH29" s="47">
        <f t="shared" si="20"/>
        <v>100</v>
      </c>
      <c r="AI29" s="42">
        <v>256</v>
      </c>
      <c r="AJ29" s="42">
        <v>51</v>
      </c>
      <c r="AK29" s="42">
        <v>0</v>
      </c>
      <c r="AL29" s="19">
        <f t="shared" si="21"/>
        <v>100</v>
      </c>
      <c r="AM29" s="42">
        <v>245</v>
      </c>
      <c r="AN29" s="42">
        <v>62</v>
      </c>
      <c r="AO29" s="42">
        <v>0</v>
      </c>
      <c r="AP29" s="36">
        <f t="shared" si="22"/>
        <v>98.697068403908787</v>
      </c>
      <c r="AQ29" s="18">
        <v>100</v>
      </c>
      <c r="AR29" s="42">
        <v>1</v>
      </c>
      <c r="AS29" s="42">
        <v>1</v>
      </c>
      <c r="AT29" s="42">
        <v>1</v>
      </c>
      <c r="AU29" s="42">
        <v>1</v>
      </c>
      <c r="AV29" s="42">
        <v>1</v>
      </c>
      <c r="AW29" s="42">
        <v>1</v>
      </c>
      <c r="AX29" s="19">
        <f t="shared" si="23"/>
        <v>97.394136807817588</v>
      </c>
      <c r="AY29" s="42">
        <v>162</v>
      </c>
      <c r="AZ29" s="42">
        <v>137</v>
      </c>
      <c r="BA29" s="42">
        <v>8</v>
      </c>
      <c r="BB29" s="36">
        <f t="shared" si="24"/>
        <v>50.928571428571431</v>
      </c>
      <c r="BC29" s="18">
        <v>20</v>
      </c>
      <c r="BD29" s="43">
        <v>0</v>
      </c>
      <c r="BE29" s="43">
        <v>1</v>
      </c>
      <c r="BF29" s="43">
        <v>0</v>
      </c>
      <c r="BG29" s="43">
        <v>0</v>
      </c>
      <c r="BH29" s="43">
        <v>0</v>
      </c>
      <c r="BI29" s="18">
        <v>40</v>
      </c>
      <c r="BJ29" s="43">
        <v>1</v>
      </c>
      <c r="BK29" s="43">
        <v>0</v>
      </c>
      <c r="BL29" s="43">
        <v>0</v>
      </c>
      <c r="BM29" s="38">
        <v>0</v>
      </c>
      <c r="BN29" s="43">
        <v>1</v>
      </c>
      <c r="BO29" s="43">
        <v>0</v>
      </c>
      <c r="BP29" s="19">
        <f t="shared" si="33"/>
        <v>96.428571428571431</v>
      </c>
      <c r="BQ29" s="42">
        <v>11</v>
      </c>
      <c r="BR29" s="42">
        <v>16</v>
      </c>
      <c r="BS29" s="42">
        <v>1</v>
      </c>
      <c r="BT29" s="36">
        <f t="shared" si="25"/>
        <v>100</v>
      </c>
      <c r="BU29" s="19">
        <f t="shared" si="26"/>
        <v>100</v>
      </c>
      <c r="BV29" s="42">
        <v>253</v>
      </c>
      <c r="BW29" s="42">
        <v>54</v>
      </c>
      <c r="BX29" s="42">
        <v>0</v>
      </c>
      <c r="BY29" s="19">
        <f t="shared" si="27"/>
        <v>100</v>
      </c>
      <c r="BZ29" s="42">
        <v>253</v>
      </c>
      <c r="CA29" s="42">
        <v>54</v>
      </c>
      <c r="CB29" s="42">
        <v>0</v>
      </c>
      <c r="CC29" s="19">
        <f t="shared" si="28"/>
        <v>100</v>
      </c>
      <c r="CD29" s="42">
        <v>253</v>
      </c>
      <c r="CE29" s="42">
        <v>54</v>
      </c>
      <c r="CF29" s="42">
        <v>0</v>
      </c>
      <c r="CG29" s="36">
        <f t="shared" si="29"/>
        <v>99.902280130293164</v>
      </c>
      <c r="CH29" s="19">
        <f t="shared" si="30"/>
        <v>99.674267100977204</v>
      </c>
      <c r="CI29" s="42">
        <v>256</v>
      </c>
      <c r="CJ29" s="42">
        <v>50</v>
      </c>
      <c r="CK29" s="42">
        <v>1</v>
      </c>
      <c r="CL29" s="19">
        <f t="shared" si="31"/>
        <v>100</v>
      </c>
      <c r="CM29" s="42">
        <v>245</v>
      </c>
      <c r="CN29" s="42">
        <v>62</v>
      </c>
      <c r="CO29" s="42">
        <v>0</v>
      </c>
      <c r="CP29" s="19">
        <f t="shared" si="32"/>
        <v>100</v>
      </c>
      <c r="CQ29" s="42">
        <v>243</v>
      </c>
      <c r="CR29" s="42">
        <v>64</v>
      </c>
      <c r="CS29" s="42">
        <v>0</v>
      </c>
    </row>
    <row r="30" spans="1:101" ht="35.25" customHeight="1" x14ac:dyDescent="0.25">
      <c r="A30" s="15">
        <v>133</v>
      </c>
      <c r="B30" s="15" t="s">
        <v>100</v>
      </c>
      <c r="C30" s="40" t="s">
        <v>97</v>
      </c>
      <c r="D30" s="36">
        <f t="shared" si="0"/>
        <v>91.420673742501165</v>
      </c>
      <c r="E30" s="36">
        <f t="shared" si="1"/>
        <v>94.494693124134756</v>
      </c>
      <c r="F30" s="36">
        <f t="shared" si="2"/>
        <v>81.818181818181813</v>
      </c>
      <c r="G30" s="19">
        <f t="shared" si="3"/>
        <v>100</v>
      </c>
      <c r="H30" s="42">
        <v>1</v>
      </c>
      <c r="I30" s="42">
        <v>1</v>
      </c>
      <c r="J30" s="42">
        <v>1</v>
      </c>
      <c r="K30" s="42">
        <v>1</v>
      </c>
      <c r="L30" s="42">
        <v>1</v>
      </c>
      <c r="M30" s="42">
        <v>1</v>
      </c>
      <c r="N30" s="42">
        <v>1</v>
      </c>
      <c r="O30" s="42">
        <v>1</v>
      </c>
      <c r="P30" s="15">
        <v>63.636363636363633</v>
      </c>
      <c r="Q30" s="37">
        <v>1</v>
      </c>
      <c r="R30" s="37">
        <v>1</v>
      </c>
      <c r="S30" s="37">
        <v>0</v>
      </c>
      <c r="T30" s="37">
        <v>1</v>
      </c>
      <c r="U30" s="37">
        <v>1</v>
      </c>
      <c r="V30" s="37">
        <v>1</v>
      </c>
      <c r="W30" s="38">
        <v>0</v>
      </c>
      <c r="X30" s="37">
        <v>0</v>
      </c>
      <c r="Y30" s="37">
        <v>0</v>
      </c>
      <c r="Z30" s="37">
        <v>1</v>
      </c>
      <c r="AA30" s="37">
        <v>1</v>
      </c>
      <c r="AB30" s="18">
        <v>100</v>
      </c>
      <c r="AC30" s="37">
        <v>1</v>
      </c>
      <c r="AD30" s="37">
        <v>1</v>
      </c>
      <c r="AE30" s="37">
        <v>1</v>
      </c>
      <c r="AF30" s="37">
        <v>1</v>
      </c>
      <c r="AG30" s="19">
        <f t="shared" si="19"/>
        <v>99.873096446700515</v>
      </c>
      <c r="AH30" s="47">
        <f t="shared" si="20"/>
        <v>99.746192893401016</v>
      </c>
      <c r="AI30" s="42">
        <v>285</v>
      </c>
      <c r="AJ30" s="42">
        <v>108</v>
      </c>
      <c r="AK30" s="42">
        <v>1</v>
      </c>
      <c r="AL30" s="19">
        <f t="shared" si="21"/>
        <v>100</v>
      </c>
      <c r="AM30" s="42">
        <v>280</v>
      </c>
      <c r="AN30" s="42">
        <v>114</v>
      </c>
      <c r="AO30" s="42">
        <v>0</v>
      </c>
      <c r="AP30" s="36">
        <f t="shared" si="22"/>
        <v>99.746192893401016</v>
      </c>
      <c r="AQ30" s="18">
        <v>100</v>
      </c>
      <c r="AR30" s="42">
        <v>1</v>
      </c>
      <c r="AS30" s="42">
        <v>1</v>
      </c>
      <c r="AT30" s="42">
        <v>1</v>
      </c>
      <c r="AU30" s="42">
        <v>1</v>
      </c>
      <c r="AV30" s="42">
        <v>1</v>
      </c>
      <c r="AW30" s="42">
        <v>1</v>
      </c>
      <c r="AX30" s="19">
        <f t="shared" si="23"/>
        <v>99.492385786802032</v>
      </c>
      <c r="AY30" s="42">
        <v>245</v>
      </c>
      <c r="AZ30" s="42">
        <v>147</v>
      </c>
      <c r="BA30" s="42">
        <v>2</v>
      </c>
      <c r="BB30" s="36">
        <f t="shared" si="24"/>
        <v>63.090909090909093</v>
      </c>
      <c r="BC30" s="18">
        <v>60</v>
      </c>
      <c r="BD30" s="43">
        <v>1</v>
      </c>
      <c r="BE30" s="43">
        <v>1</v>
      </c>
      <c r="BF30" s="43">
        <v>0</v>
      </c>
      <c r="BG30" s="43">
        <v>1</v>
      </c>
      <c r="BH30" s="43">
        <v>0</v>
      </c>
      <c r="BI30" s="18">
        <v>40</v>
      </c>
      <c r="BJ30" s="43">
        <v>0</v>
      </c>
      <c r="BK30" s="43">
        <v>0</v>
      </c>
      <c r="BL30" s="43">
        <v>0</v>
      </c>
      <c r="BM30" s="38">
        <v>1</v>
      </c>
      <c r="BN30" s="43">
        <v>1</v>
      </c>
      <c r="BO30" s="43">
        <v>0</v>
      </c>
      <c r="BP30" s="19">
        <f t="shared" si="33"/>
        <v>96.969696969696969</v>
      </c>
      <c r="BQ30" s="42">
        <v>7</v>
      </c>
      <c r="BR30" s="42">
        <v>25</v>
      </c>
      <c r="BS30" s="42">
        <v>1</v>
      </c>
      <c r="BT30" s="36">
        <f t="shared" si="25"/>
        <v>99.898477157360418</v>
      </c>
      <c r="BU30" s="19">
        <f t="shared" si="26"/>
        <v>99.746192893401016</v>
      </c>
      <c r="BV30" s="42">
        <v>267</v>
      </c>
      <c r="BW30" s="42">
        <v>126</v>
      </c>
      <c r="BX30" s="42">
        <v>1</v>
      </c>
      <c r="BY30" s="19">
        <f t="shared" si="27"/>
        <v>100</v>
      </c>
      <c r="BZ30" s="42">
        <v>264</v>
      </c>
      <c r="CA30" s="42">
        <v>130</v>
      </c>
      <c r="CB30" s="42">
        <v>0</v>
      </c>
      <c r="CC30" s="19">
        <f t="shared" si="28"/>
        <v>100</v>
      </c>
      <c r="CD30" s="42">
        <v>263</v>
      </c>
      <c r="CE30" s="42">
        <v>131</v>
      </c>
      <c r="CF30" s="42">
        <v>0</v>
      </c>
      <c r="CG30" s="36">
        <f t="shared" si="29"/>
        <v>99.873096446700515</v>
      </c>
      <c r="CH30" s="19">
        <f t="shared" si="30"/>
        <v>100</v>
      </c>
      <c r="CI30" s="42">
        <v>345</v>
      </c>
      <c r="CJ30" s="42">
        <v>49</v>
      </c>
      <c r="CK30" s="42">
        <v>0</v>
      </c>
      <c r="CL30" s="19">
        <f t="shared" si="31"/>
        <v>100</v>
      </c>
      <c r="CM30" s="42">
        <v>272</v>
      </c>
      <c r="CN30" s="42">
        <v>122</v>
      </c>
      <c r="CO30" s="42">
        <v>0</v>
      </c>
      <c r="CP30" s="19">
        <f t="shared" si="32"/>
        <v>99.746192893401016</v>
      </c>
      <c r="CQ30" s="42">
        <v>251</v>
      </c>
      <c r="CR30" s="42">
        <v>142</v>
      </c>
      <c r="CS30" s="42">
        <v>1</v>
      </c>
    </row>
    <row r="31" spans="1:101" ht="38.25" customHeight="1" x14ac:dyDescent="0.25">
      <c r="A31" s="15">
        <v>208</v>
      </c>
      <c r="B31" s="15" t="s">
        <v>101</v>
      </c>
      <c r="C31" s="39" t="s">
        <v>98</v>
      </c>
      <c r="D31" s="36">
        <f t="shared" ref="D31" si="34">(E31+AP31+BB31+BT31+CG31)/5</f>
        <v>95.498907570580826</v>
      </c>
      <c r="E31" s="36">
        <f t="shared" ref="E31" si="35">(F31*0.3)+(AB31*0.3)+(AG31*0.4)</f>
        <v>97.482429718875494</v>
      </c>
      <c r="F31" s="36">
        <f t="shared" ref="F31" si="36">(G31+P31)/2</f>
        <v>93.75</v>
      </c>
      <c r="G31" s="19">
        <f t="shared" ref="G31" si="37">((H31+I31+J31+K31+L31+M31+N31+O31)/8)*100</f>
        <v>87.5</v>
      </c>
      <c r="H31" s="44">
        <v>1</v>
      </c>
      <c r="I31" s="44">
        <v>1</v>
      </c>
      <c r="J31" s="44">
        <v>1</v>
      </c>
      <c r="K31" s="44">
        <v>1</v>
      </c>
      <c r="L31" s="44">
        <v>1</v>
      </c>
      <c r="M31" s="44">
        <v>1</v>
      </c>
      <c r="N31" s="44">
        <v>1</v>
      </c>
      <c r="O31" s="44">
        <v>0</v>
      </c>
      <c r="P31" s="44">
        <v>100</v>
      </c>
      <c r="Q31" s="44">
        <v>1</v>
      </c>
      <c r="R31" s="44">
        <v>1</v>
      </c>
      <c r="S31" s="44">
        <v>1</v>
      </c>
      <c r="T31" s="44">
        <v>1</v>
      </c>
      <c r="U31" s="44">
        <v>1</v>
      </c>
      <c r="V31" s="44">
        <v>1</v>
      </c>
      <c r="W31" s="44">
        <v>1</v>
      </c>
      <c r="X31" s="44">
        <v>1</v>
      </c>
      <c r="Y31" s="44">
        <v>1</v>
      </c>
      <c r="Z31" s="44">
        <v>1</v>
      </c>
      <c r="AA31" s="44">
        <v>1</v>
      </c>
      <c r="AB31" s="44">
        <v>100</v>
      </c>
      <c r="AC31" s="44">
        <v>1</v>
      </c>
      <c r="AD31" s="44">
        <v>1</v>
      </c>
      <c r="AE31" s="44">
        <v>1</v>
      </c>
      <c r="AF31" s="44">
        <v>1</v>
      </c>
      <c r="AG31" s="19">
        <f t="shared" ref="AG31" si="38">(AH31+AL31)/2</f>
        <v>98.393574297188749</v>
      </c>
      <c r="AH31" s="47">
        <f t="shared" ref="AH31" si="39">(AI31+AJ31)/(AK31+AJ31+AI31)*100</f>
        <v>98.795180722891558</v>
      </c>
      <c r="AI31" s="44">
        <v>395</v>
      </c>
      <c r="AJ31" s="44">
        <v>97</v>
      </c>
      <c r="AK31" s="44">
        <v>6</v>
      </c>
      <c r="AL31" s="19">
        <f t="shared" ref="AL31" si="40">(AM31+AN31)/(AO31+AN31+AM31)*100</f>
        <v>97.99196787148594</v>
      </c>
      <c r="AM31" s="44">
        <v>392</v>
      </c>
      <c r="AN31" s="44">
        <v>96</v>
      </c>
      <c r="AO31" s="44">
        <v>10</v>
      </c>
      <c r="AP31" s="36">
        <f t="shared" ref="AP31" si="41">(AQ31+AX31)/2</f>
        <v>99.799196787148588</v>
      </c>
      <c r="AQ31" s="42">
        <v>100</v>
      </c>
      <c r="AR31" s="44">
        <v>1</v>
      </c>
      <c r="AS31" s="44">
        <v>1</v>
      </c>
      <c r="AT31" s="44">
        <v>1</v>
      </c>
      <c r="AU31" s="44">
        <v>1</v>
      </c>
      <c r="AV31" s="44">
        <v>1</v>
      </c>
      <c r="AW31" s="44">
        <v>1</v>
      </c>
      <c r="AX31" s="19">
        <f t="shared" ref="AX31" si="42">(AY31+AZ31)/(BA31+AZ31+AY31)*100</f>
        <v>99.598393574297177</v>
      </c>
      <c r="AY31" s="44">
        <v>399</v>
      </c>
      <c r="AZ31" s="44">
        <v>97</v>
      </c>
      <c r="BA31" s="44">
        <v>2</v>
      </c>
      <c r="BB31" s="36">
        <f t="shared" ref="BB31" si="43">(BC31*0.3)+(BI31*0.4)+(BP31*0.3)</f>
        <v>83.104477611940297</v>
      </c>
      <c r="BC31" s="44">
        <v>100</v>
      </c>
      <c r="BD31" s="44">
        <v>1</v>
      </c>
      <c r="BE31" s="44">
        <v>1</v>
      </c>
      <c r="BF31" s="44">
        <v>1</v>
      </c>
      <c r="BG31" s="44">
        <v>1</v>
      </c>
      <c r="BH31" s="44">
        <v>1</v>
      </c>
      <c r="BI31" s="44">
        <v>60</v>
      </c>
      <c r="BJ31" s="44">
        <v>0</v>
      </c>
      <c r="BK31" s="44">
        <v>0</v>
      </c>
      <c r="BL31" s="44">
        <v>0</v>
      </c>
      <c r="BM31" s="44">
        <v>1</v>
      </c>
      <c r="BN31" s="44">
        <v>1</v>
      </c>
      <c r="BO31" s="44">
        <v>1</v>
      </c>
      <c r="BP31" s="19">
        <f t="shared" ref="BP31" si="44">(BQ31+BR31)/(BS31+BR31+BQ31)*100</f>
        <v>97.014925373134332</v>
      </c>
      <c r="BQ31" s="44">
        <v>53</v>
      </c>
      <c r="BR31" s="44">
        <v>12</v>
      </c>
      <c r="BS31" s="44">
        <v>2</v>
      </c>
      <c r="BT31" s="36">
        <f t="shared" ref="BT31" si="45">(BU31*0.4)+(BY31*0.4)+(CC31*0.2)</f>
        <v>98.674698795180731</v>
      </c>
      <c r="BU31" s="19">
        <f t="shared" ref="BU31" si="46">(BV31+BW31)/(BX31+BW31+BV31)*100</f>
        <v>98.594377510040161</v>
      </c>
      <c r="BV31" s="44">
        <v>390</v>
      </c>
      <c r="BW31" s="44">
        <v>101</v>
      </c>
      <c r="BX31" s="44">
        <v>7</v>
      </c>
      <c r="BY31" s="19">
        <f t="shared" ref="BY31" si="47">(BZ31+CA31)/(CB31+CA31+BZ31)*100</f>
        <v>98.795180722891558</v>
      </c>
      <c r="BZ31" s="44">
        <v>408</v>
      </c>
      <c r="CA31" s="44">
        <v>84</v>
      </c>
      <c r="CB31" s="44">
        <v>6</v>
      </c>
      <c r="CC31" s="19">
        <f t="shared" ref="CC31" si="48">(CD31+CE31)/(CF31+CE31+CD31)*100</f>
        <v>98.594377510040161</v>
      </c>
      <c r="CD31" s="44">
        <v>389</v>
      </c>
      <c r="CE31" s="44">
        <v>102</v>
      </c>
      <c r="CF31" s="44">
        <v>7</v>
      </c>
      <c r="CG31" s="36">
        <f t="shared" ref="CG31" si="49">(CH31*0.3)+(CL31*0.2)+(CP31*0.5)</f>
        <v>98.433734939759034</v>
      </c>
      <c r="CH31" s="19">
        <f t="shared" ref="CH31" si="50">(CI31+CJ31)/(CK31+CJ31+CI31)*100</f>
        <v>98.795180722891558</v>
      </c>
      <c r="CI31" s="44">
        <v>429</v>
      </c>
      <c r="CJ31" s="44">
        <v>63</v>
      </c>
      <c r="CK31" s="44">
        <v>6</v>
      </c>
      <c r="CL31" s="19">
        <f t="shared" ref="CL31" si="51">(CM31+CN31)/(CO31+CN31+CM31)*100</f>
        <v>97.99196787148594</v>
      </c>
      <c r="CM31" s="44">
        <v>367</v>
      </c>
      <c r="CN31" s="44">
        <v>121</v>
      </c>
      <c r="CO31" s="44">
        <v>10</v>
      </c>
      <c r="CP31" s="19">
        <f t="shared" ref="CP31" si="52">(CQ31+CR31)/(CS31+CR31+CQ31)*100</f>
        <v>98.393574297188763</v>
      </c>
      <c r="CQ31" s="44">
        <v>384</v>
      </c>
      <c r="CR31" s="44">
        <v>106</v>
      </c>
      <c r="CS31" s="44">
        <v>8</v>
      </c>
    </row>
  </sheetData>
  <sortState ref="A9:CR274">
    <sortCondition ref="A274"/>
  </sortState>
  <mergeCells count="37">
    <mergeCell ref="AP3:BA3"/>
    <mergeCell ref="AP4:BA4"/>
    <mergeCell ref="E3:AO3"/>
    <mergeCell ref="E4:AO4"/>
    <mergeCell ref="D2:CS2"/>
    <mergeCell ref="CG4:CS4"/>
    <mergeCell ref="BT4:CF4"/>
    <mergeCell ref="CG3:CS3"/>
    <mergeCell ref="BT3:CF3"/>
    <mergeCell ref="BB3:BS3"/>
    <mergeCell ref="BB4:BS4"/>
    <mergeCell ref="AQ5:AW5"/>
    <mergeCell ref="AX5:BA5"/>
    <mergeCell ref="AP5:AP6"/>
    <mergeCell ref="AG5:AG6"/>
    <mergeCell ref="AB5:AF5"/>
    <mergeCell ref="AH5:AK5"/>
    <mergeCell ref="AL5:AO5"/>
    <mergeCell ref="CP5:CS5"/>
    <mergeCell ref="BI5:BO5"/>
    <mergeCell ref="BC5:BH5"/>
    <mergeCell ref="BB5:BB6"/>
    <mergeCell ref="CG5:CG6"/>
    <mergeCell ref="BT5:BT6"/>
    <mergeCell ref="BP5:BS5"/>
    <mergeCell ref="BU5:BX5"/>
    <mergeCell ref="BY5:CB5"/>
    <mergeCell ref="CC5:CF5"/>
    <mergeCell ref="CH5:CK5"/>
    <mergeCell ref="CL5:CO5"/>
    <mergeCell ref="G5:O5"/>
    <mergeCell ref="P5:AA5"/>
    <mergeCell ref="A2:A5"/>
    <mergeCell ref="F5:F6"/>
    <mergeCell ref="E5:E6"/>
    <mergeCell ref="D3:D6"/>
    <mergeCell ref="C2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т. 4.1. сводная таблица данных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Мето1</cp:lastModifiedBy>
  <dcterms:created xsi:type="dcterms:W3CDTF">2016-12-20T05:46:52Z</dcterms:created>
  <dcterms:modified xsi:type="dcterms:W3CDTF">2025-01-31T05:56:29Z</dcterms:modified>
</cp:coreProperties>
</file>